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D:\anson\Documents\"/>
    </mc:Choice>
  </mc:AlternateContent>
  <xr:revisionPtr revIDLastSave="0" documentId="8_{37094513-5FFD-441A-BD54-CB95BCEE6A17}" xr6:coauthVersionLast="47" xr6:coauthVersionMax="47" xr10:uidLastSave="{00000000-0000-0000-0000-000000000000}"/>
  <workbookProtection workbookAlgorithmName="SHA-512" workbookHashValue="3YuHWT9x/wBvJW6HXKm7mkZJd+xKIEIzaSLJyuMOZ8RU66igbQlnlIlH+GvYf9BgdapKUyd6kQTgP/o3OpxtCQ==" workbookSaltValue="1yGnJGSFpDRRHfe9bCWzeA==" workbookSpinCount="100000" lockStructure="1"/>
  <bookViews>
    <workbookView xWindow="-120" yWindow="-120" windowWidth="38640" windowHeight="21120" tabRatio="909" activeTab="4" xr2:uid="{00000000-000D-0000-FFFF-FFFF00000000}"/>
  </bookViews>
  <sheets>
    <sheet name="Cover" sheetId="16" r:id="rId1"/>
    <sheet name="Instructions" sheetId="1" r:id="rId2"/>
    <sheet name="FAQs" sheetId="2" r:id="rId3"/>
    <sheet name="Data Centre Information" sheetId="3" r:id="rId4"/>
    <sheet name="Data Centre KPIs" sheetId="19" r:id="rId5"/>
    <sheet name="Best Practices" sheetId="14" r:id="rId6"/>
    <sheet name="Utility Energy Measurement" sheetId="6" r:id="rId7"/>
    <sheet name="IT Energy Measurement" sheetId="5" r:id="rId8"/>
    <sheet name="Lists" sheetId="11" r:id="rId9"/>
    <sheet name="Sheet2" sheetId="18" r:id="rId10"/>
  </sheets>
  <definedNames>
    <definedName name="Air_Temp_Method">Lists!$AE$1:$AE$2</definedName>
    <definedName name="Application_Date">'Best Practices'!$C$3</definedName>
    <definedName name="BuildingType">Lists!$C$1:$C$2</definedName>
    <definedName name="BuildType">Lists!$C$1:$C$3</definedName>
    <definedName name="Business_Process">'Data Centre Information'!$C$24</definedName>
    <definedName name="Data_Floor">'Data Centre Information'!$C$19</definedName>
    <definedName name="DCType">Lists!$A$1:$A$7</definedName>
    <definedName name="DRoptions">Lists!#REF!</definedName>
    <definedName name="Economiser_Type">Lists!$W$1:$W$5</definedName>
    <definedName name="ECWSorAS">Lists!$K$1:$K$2</definedName>
    <definedName name="EEBuildOps">Lists!$M$1:$M$4</definedName>
    <definedName name="ESBuilding">Lists!$G$1:$G$3</definedName>
    <definedName name="Excel_BuiltIn_Print_Area_1">Instructions!$A$2:$B$53</definedName>
    <definedName name="Excel_BuiltIn_Print_Area_2">FAQs!$A$2:$A$18</definedName>
    <definedName name="Excel_BuiltIn_Print_Area_9">#REF!</definedName>
    <definedName name="Excel_BuiltIn_Print_Titles_1">Instructions!$13:$13</definedName>
    <definedName name="Excel_BuiltIn_Print_Titles_3">'Data Centre Information'!$A:$A,'Data Centre Information'!#REF!</definedName>
    <definedName name="Excel_BuiltIn_Print_Titles_4">#REF!,#REF!</definedName>
    <definedName name="Excel_BuiltIn_Print_Titles_5">'IT Energy Measurement'!$A:$A,'IT Energy Measurement'!$3:$3</definedName>
    <definedName name="Excel_BuiltIn_Print_Titles_6">'Utility Energy Measurement'!$A:$A,'Utility Energy Measurement'!$2:$2</definedName>
    <definedName name="Excel_BuiltIn_Print_Titles_7">#REF!,#REF!</definedName>
    <definedName name="Excel_BuiltIn_Print_Titles_8">#REF!,#REF!</definedName>
    <definedName name="Excel_BuiltIn_Print_Titles_9">#REF!,#REF!</definedName>
    <definedName name="Full_Control">'Data Centre Information'!$C$25</definedName>
    <definedName name="HVACEC">Lists!$I$1:$I$2</definedName>
    <definedName name="Implemented_Status">Lists!$AC$1:$AC$4</definedName>
    <definedName name="IT_Equipment">'Data Centre Information'!$C$21</definedName>
    <definedName name="ITPlugLoadMonth">Lists!$S$1:$S$12</definedName>
    <definedName name="ITPlugMeter">Lists!$Q$1:$Q$2</definedName>
    <definedName name="LEEDCert">Lists!#REF!</definedName>
    <definedName name="LEEDRating">Lists!$E$1:$E$3</definedName>
    <definedName name="ME_Plant">'Data Centre Information'!$C$18</definedName>
    <definedName name="Mechanical">Lists!$U$1:$U$4</definedName>
    <definedName name="Operating_System">'Data Centre Information'!$C$22</definedName>
    <definedName name="Operator_Roles">Lists!$Y$1:$Y$6</definedName>
    <definedName name="Percents">Lists!$E$2:$E$11</definedName>
    <definedName name="Physical_Building">'Data Centre Information'!$C$17</definedName>
    <definedName name="_xlnm.Print_Area" localSheetId="5">'Best Practices'!$A$1:$BV$43</definedName>
    <definedName name="Racks">'Data Centre Information'!$C$20</definedName>
    <definedName name="Resilience_Level">Lists!$O$1:$O$4</definedName>
    <definedName name="Software">'Data Centre Information'!$C$23</definedName>
    <definedName name="StoreType">Lists!#REF!</definedName>
    <definedName name="Y_N">Lists!$AA$1:$AA$3</definedName>
    <definedName name="YesNo">Lists!$I$1:$I$3</definedName>
    <definedName name="YesorNo">'Best Practices'!#REF!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65" i="14" l="1"/>
  <c r="AH65" i="14"/>
  <c r="AB65" i="14"/>
  <c r="U65" i="14"/>
  <c r="T65" i="14"/>
  <c r="N65" i="14"/>
  <c r="AG65" i="14" s="1"/>
  <c r="M65" i="14"/>
  <c r="Z65" i="14" s="1"/>
  <c r="L65" i="14"/>
  <c r="AE65" i="14" s="1"/>
  <c r="K65" i="14"/>
  <c r="AD65" i="14" s="1"/>
  <c r="X65" i="14" l="1"/>
  <c r="AO65" i="14" s="1"/>
  <c r="Y65" i="14"/>
  <c r="AP65" i="14" s="1"/>
  <c r="AA65" i="14"/>
  <c r="AR65" i="14" s="1"/>
  <c r="V65" i="14"/>
  <c r="AF65" i="14"/>
  <c r="AQ65" i="14" s="1"/>
  <c r="L115" i="14"/>
  <c r="Y115" i="14" s="1"/>
  <c r="L114" i="14"/>
  <c r="AE114" i="14" s="1"/>
  <c r="K234" i="14"/>
  <c r="X234" i="14" s="1"/>
  <c r="K233" i="14"/>
  <c r="K232" i="14"/>
  <c r="K231" i="14"/>
  <c r="K230" i="14"/>
  <c r="K229" i="14"/>
  <c r="K224" i="14"/>
  <c r="K223" i="14"/>
  <c r="K222" i="14"/>
  <c r="K221" i="14"/>
  <c r="K219" i="14"/>
  <c r="K125" i="14"/>
  <c r="AI212" i="14"/>
  <c r="AH212" i="14"/>
  <c r="AG212" i="14"/>
  <c r="AB212" i="14"/>
  <c r="U212" i="14"/>
  <c r="T212" i="14"/>
  <c r="AA212" i="14"/>
  <c r="M212" i="14"/>
  <c r="AF212" i="14" s="1"/>
  <c r="L212" i="14"/>
  <c r="AE212" i="14" s="1"/>
  <c r="K212" i="14"/>
  <c r="AD212" i="14" s="1"/>
  <c r="AI89" i="14"/>
  <c r="AH89" i="14"/>
  <c r="AE89" i="14"/>
  <c r="AB89" i="14"/>
  <c r="Y89" i="14"/>
  <c r="U89" i="14"/>
  <c r="T89" i="14"/>
  <c r="M89" i="14"/>
  <c r="AF89" i="14" s="1"/>
  <c r="K89" i="14"/>
  <c r="AD89" i="14" s="1"/>
  <c r="AR224" i="14"/>
  <c r="AQ224" i="14"/>
  <c r="AP224" i="14"/>
  <c r="AO224" i="14"/>
  <c r="AR223" i="14"/>
  <c r="AQ223" i="14"/>
  <c r="AP223" i="14"/>
  <c r="AO223" i="14"/>
  <c r="AR222" i="14"/>
  <c r="AQ222" i="14"/>
  <c r="AP222" i="14"/>
  <c r="AO222" i="14"/>
  <c r="AR221" i="14"/>
  <c r="AQ221" i="14"/>
  <c r="AP221" i="14"/>
  <c r="AO221" i="14"/>
  <c r="AI108" i="14"/>
  <c r="AH108" i="14"/>
  <c r="AB108" i="14"/>
  <c r="U108" i="14"/>
  <c r="T108" i="14"/>
  <c r="N108" i="14"/>
  <c r="AG108" i="14" s="1"/>
  <c r="M108" i="14"/>
  <c r="Z108" i="14" s="1"/>
  <c r="L108" i="14"/>
  <c r="AE108" i="14" s="1"/>
  <c r="AI115" i="14"/>
  <c r="AH115" i="14"/>
  <c r="AB115" i="14"/>
  <c r="U115" i="14"/>
  <c r="T115" i="14"/>
  <c r="M115" i="14"/>
  <c r="Z115" i="14" s="1"/>
  <c r="K115" i="14"/>
  <c r="AD115" i="14" s="1"/>
  <c r="BP114" i="14"/>
  <c r="BO114" i="14"/>
  <c r="AI114" i="14"/>
  <c r="AH114" i="14"/>
  <c r="AF114" i="14"/>
  <c r="AB114" i="14"/>
  <c r="Z114" i="14"/>
  <c r="U114" i="14"/>
  <c r="T114" i="14"/>
  <c r="K114" i="14"/>
  <c r="AD114" i="14" s="1"/>
  <c r="AI234" i="14"/>
  <c r="AH234" i="14"/>
  <c r="AB234" i="14"/>
  <c r="U234" i="14"/>
  <c r="T234" i="14"/>
  <c r="Q234" i="14"/>
  <c r="N234" i="14"/>
  <c r="AA234" i="14" s="1"/>
  <c r="M234" i="14"/>
  <c r="Z234" i="14" s="1"/>
  <c r="L234" i="14"/>
  <c r="Y234" i="14" s="1"/>
  <c r="AI196" i="14"/>
  <c r="AH196" i="14"/>
  <c r="AB196" i="14"/>
  <c r="U196" i="14"/>
  <c r="T196" i="14"/>
  <c r="Q196" i="14"/>
  <c r="N196" i="14"/>
  <c r="AA196" i="14" s="1"/>
  <c r="M196" i="14"/>
  <c r="Z196" i="14" s="1"/>
  <c r="L196" i="14"/>
  <c r="K196" i="14"/>
  <c r="X196" i="14" s="1"/>
  <c r="AI195" i="14"/>
  <c r="AH195" i="14"/>
  <c r="AB195" i="14"/>
  <c r="U195" i="14"/>
  <c r="T195" i="14"/>
  <c r="Q195" i="14"/>
  <c r="N195" i="14"/>
  <c r="M195" i="14"/>
  <c r="Z195" i="14" s="1"/>
  <c r="L195" i="14"/>
  <c r="Y195" i="14" s="1"/>
  <c r="K195" i="14"/>
  <c r="X195" i="14" s="1"/>
  <c r="AI194" i="14"/>
  <c r="AH194" i="14"/>
  <c r="V194" i="14" s="1"/>
  <c r="AB194" i="14"/>
  <c r="U194" i="14"/>
  <c r="T194" i="14"/>
  <c r="Q194" i="14"/>
  <c r="N194" i="14"/>
  <c r="AG194" i="14" s="1"/>
  <c r="M194" i="14"/>
  <c r="Z194" i="14" s="1"/>
  <c r="L194" i="14"/>
  <c r="Y194" i="14" s="1"/>
  <c r="K194" i="14"/>
  <c r="X194" i="14" s="1"/>
  <c r="AI168" i="14"/>
  <c r="AH168" i="14"/>
  <c r="AB168" i="14"/>
  <c r="U168" i="14"/>
  <c r="T168" i="14"/>
  <c r="Q168" i="14"/>
  <c r="N168" i="14"/>
  <c r="AG168" i="14" s="1"/>
  <c r="M168" i="14"/>
  <c r="Z168" i="14" s="1"/>
  <c r="L168" i="14"/>
  <c r="Y168" i="14" s="1"/>
  <c r="K168" i="14"/>
  <c r="X168" i="14" s="1"/>
  <c r="AI124" i="14"/>
  <c r="AH124" i="14"/>
  <c r="AB124" i="14"/>
  <c r="U124" i="14"/>
  <c r="T124" i="14"/>
  <c r="Q124" i="14"/>
  <c r="N124" i="14"/>
  <c r="AG124" i="14" s="1"/>
  <c r="M124" i="14"/>
  <c r="Z124" i="14" s="1"/>
  <c r="L124" i="14"/>
  <c r="AE124" i="14" s="1"/>
  <c r="K124" i="14"/>
  <c r="X124" i="14" s="1"/>
  <c r="AI123" i="14"/>
  <c r="AH123" i="14"/>
  <c r="AB123" i="14"/>
  <c r="U123" i="14"/>
  <c r="T123" i="14"/>
  <c r="Q123" i="14"/>
  <c r="N123" i="14"/>
  <c r="AA123" i="14" s="1"/>
  <c r="M123" i="14"/>
  <c r="Z123" i="14" s="1"/>
  <c r="L123" i="14"/>
  <c r="Y123" i="14" s="1"/>
  <c r="K123" i="14"/>
  <c r="X123" i="14" s="1"/>
  <c r="AI122" i="14"/>
  <c r="AH122" i="14"/>
  <c r="AB122" i="14"/>
  <c r="U122" i="14"/>
  <c r="T122" i="14"/>
  <c r="Q122" i="14"/>
  <c r="N122" i="14"/>
  <c r="AA122" i="14" s="1"/>
  <c r="M122" i="14"/>
  <c r="Z122" i="14" s="1"/>
  <c r="L122" i="14"/>
  <c r="Y122" i="14" s="1"/>
  <c r="K122" i="14"/>
  <c r="AI121" i="14"/>
  <c r="AH121" i="14"/>
  <c r="AB121" i="14"/>
  <c r="U121" i="14"/>
  <c r="T121" i="14"/>
  <c r="Q121" i="14"/>
  <c r="N121" i="14"/>
  <c r="AG121" i="14" s="1"/>
  <c r="M121" i="14"/>
  <c r="Z121" i="14" s="1"/>
  <c r="L121" i="14"/>
  <c r="Y121" i="14" s="1"/>
  <c r="K121" i="14"/>
  <c r="X121" i="14" s="1"/>
  <c r="BP120" i="14"/>
  <c r="AI120" i="14"/>
  <c r="AH120" i="14"/>
  <c r="AB120" i="14"/>
  <c r="U120" i="14"/>
  <c r="T120" i="14"/>
  <c r="Q120" i="14"/>
  <c r="N120" i="14"/>
  <c r="M120" i="14"/>
  <c r="Z120" i="14" s="1"/>
  <c r="L120" i="14"/>
  <c r="Y120" i="14" s="1"/>
  <c r="K120" i="14"/>
  <c r="X120" i="14" s="1"/>
  <c r="AI24" i="14"/>
  <c r="AH24" i="14"/>
  <c r="AB24" i="14"/>
  <c r="U24" i="14"/>
  <c r="T24" i="14"/>
  <c r="Q24" i="14"/>
  <c r="N24" i="14"/>
  <c r="M24" i="14"/>
  <c r="Z24" i="14" s="1"/>
  <c r="L24" i="14"/>
  <c r="K24" i="14"/>
  <c r="AI23" i="14"/>
  <c r="AH23" i="14"/>
  <c r="AB23" i="14"/>
  <c r="U23" i="14"/>
  <c r="T23" i="14"/>
  <c r="Q23" i="14"/>
  <c r="N23" i="14"/>
  <c r="AG23" i="14" s="1"/>
  <c r="M23" i="14"/>
  <c r="L23" i="14"/>
  <c r="Y23" i="14" s="1"/>
  <c r="K23" i="14"/>
  <c r="X23" i="14" s="1"/>
  <c r="BO22" i="14"/>
  <c r="AI22" i="14"/>
  <c r="AH22" i="14"/>
  <c r="AB22" i="14"/>
  <c r="U22" i="14"/>
  <c r="T22" i="14"/>
  <c r="Q22" i="14"/>
  <c r="N22" i="14"/>
  <c r="AG22" i="14" s="1"/>
  <c r="M22" i="14"/>
  <c r="Z22" i="14" s="1"/>
  <c r="L22" i="14"/>
  <c r="Y22" i="14" s="1"/>
  <c r="K22" i="14"/>
  <c r="X22" i="14" s="1"/>
  <c r="AB17" i="14"/>
  <c r="AI17" i="14" s="1"/>
  <c r="U17" i="14"/>
  <c r="T17" i="14"/>
  <c r="Q17" i="14"/>
  <c r="M17" i="14"/>
  <c r="L17" i="14"/>
  <c r="AE17" i="14" s="1"/>
  <c r="K17" i="14"/>
  <c r="X17" i="14" s="1"/>
  <c r="AI148" i="14"/>
  <c r="AH148" i="14"/>
  <c r="AB148" i="14"/>
  <c r="U148" i="14"/>
  <c r="T148" i="14"/>
  <c r="N148" i="14"/>
  <c r="AA148" i="14" s="1"/>
  <c r="M148" i="14"/>
  <c r="Z148" i="14" s="1"/>
  <c r="L148" i="14"/>
  <c r="K148" i="14"/>
  <c r="X148" i="14" s="1"/>
  <c r="BO155" i="14"/>
  <c r="AI155" i="14"/>
  <c r="AH155" i="14"/>
  <c r="AB155" i="14"/>
  <c r="U155" i="14"/>
  <c r="T155" i="14"/>
  <c r="N155" i="14"/>
  <c r="AG155" i="14" s="1"/>
  <c r="M155" i="14"/>
  <c r="Z155" i="14" s="1"/>
  <c r="L155" i="14"/>
  <c r="AE155" i="14" s="1"/>
  <c r="K155" i="14"/>
  <c r="X155" i="14" s="1"/>
  <c r="BO154" i="14"/>
  <c r="AI154" i="14"/>
  <c r="AH154" i="14"/>
  <c r="AB154" i="14"/>
  <c r="U154" i="14"/>
  <c r="T154" i="14"/>
  <c r="N154" i="14"/>
  <c r="AG154" i="14" s="1"/>
  <c r="M154" i="14"/>
  <c r="Z154" i="14" s="1"/>
  <c r="L154" i="14"/>
  <c r="AE154" i="14" s="1"/>
  <c r="K154" i="14"/>
  <c r="X154" i="14" s="1"/>
  <c r="BP64" i="14"/>
  <c r="AI64" i="14"/>
  <c r="AH64" i="14"/>
  <c r="AB64" i="14"/>
  <c r="U64" i="14"/>
  <c r="T64" i="14"/>
  <c r="N64" i="14"/>
  <c r="AG64" i="14" s="1"/>
  <c r="M64" i="14"/>
  <c r="Z64" i="14" s="1"/>
  <c r="L64" i="14"/>
  <c r="K64" i="14"/>
  <c r="X64" i="14" s="1"/>
  <c r="AI28" i="14"/>
  <c r="AH28" i="14"/>
  <c r="AB28" i="14"/>
  <c r="U28" i="14"/>
  <c r="T28" i="14"/>
  <c r="N28" i="14"/>
  <c r="M28" i="14"/>
  <c r="Z28" i="14" s="1"/>
  <c r="L28" i="14"/>
  <c r="AI27" i="14"/>
  <c r="AH27" i="14"/>
  <c r="AB27" i="14"/>
  <c r="U27" i="14"/>
  <c r="T27" i="14"/>
  <c r="N27" i="14"/>
  <c r="AA27" i="14" s="1"/>
  <c r="M27" i="14"/>
  <c r="AF27" i="14" s="1"/>
  <c r="L27" i="14"/>
  <c r="AE27" i="14" s="1"/>
  <c r="T25" i="14"/>
  <c r="U25" i="14"/>
  <c r="L25" i="14"/>
  <c r="AE25" i="14" s="1"/>
  <c r="M25" i="14"/>
  <c r="AF25" i="14" s="1"/>
  <c r="N25" i="14"/>
  <c r="AG25" i="14" s="1"/>
  <c r="AI25" i="14"/>
  <c r="AH25" i="14"/>
  <c r="AB25" i="14"/>
  <c r="Q25" i="14"/>
  <c r="T20" i="14"/>
  <c r="U20" i="14"/>
  <c r="L20" i="14"/>
  <c r="Y20" i="14" s="1"/>
  <c r="M20" i="14"/>
  <c r="N20" i="14"/>
  <c r="AA20" i="14" s="1"/>
  <c r="AI20" i="14"/>
  <c r="AH20" i="14"/>
  <c r="AB20" i="14"/>
  <c r="C25" i="3"/>
  <c r="BO148" i="14" s="1"/>
  <c r="T98" i="14"/>
  <c r="K98" i="14"/>
  <c r="X98" i="14" s="1"/>
  <c r="U98" i="14"/>
  <c r="Y98" i="14"/>
  <c r="AE98" i="14"/>
  <c r="M98" i="14"/>
  <c r="Z98" i="14" s="1"/>
  <c r="AI98" i="14"/>
  <c r="AH98" i="14"/>
  <c r="AB98" i="14"/>
  <c r="AA125" i="14"/>
  <c r="AR125" i="14" s="1"/>
  <c r="AO125" i="14"/>
  <c r="AP125" i="14"/>
  <c r="AQ125" i="14"/>
  <c r="AI125" i="14"/>
  <c r="AH125" i="14"/>
  <c r="AB125" i="14"/>
  <c r="AI21" i="14"/>
  <c r="AH21" i="14"/>
  <c r="N21" i="14"/>
  <c r="AG21" i="14" s="1"/>
  <c r="M21" i="14"/>
  <c r="AF21" i="14" s="1"/>
  <c r="AB21" i="14"/>
  <c r="T21" i="14"/>
  <c r="U21" i="14"/>
  <c r="Q21" i="14"/>
  <c r="L21" i="14"/>
  <c r="AE21" i="14" s="1"/>
  <c r="AI19" i="14"/>
  <c r="AH19" i="14"/>
  <c r="N19" i="14"/>
  <c r="AG19" i="14" s="1"/>
  <c r="M19" i="14"/>
  <c r="AF19" i="14" s="1"/>
  <c r="AB19" i="14"/>
  <c r="T19" i="14"/>
  <c r="U19" i="14"/>
  <c r="L19" i="14"/>
  <c r="AE19" i="14" s="1"/>
  <c r="AI18" i="14"/>
  <c r="AH18" i="14"/>
  <c r="N18" i="14"/>
  <c r="AG18" i="14" s="1"/>
  <c r="M18" i="14"/>
  <c r="AF18" i="14" s="1"/>
  <c r="AB18" i="14"/>
  <c r="L18" i="14"/>
  <c r="Y18" i="14" s="1"/>
  <c r="T18" i="14"/>
  <c r="U18" i="14"/>
  <c r="Q18" i="14"/>
  <c r="AI105" i="14"/>
  <c r="AH105" i="14"/>
  <c r="AB105" i="14"/>
  <c r="L105" i="14"/>
  <c r="Y105" i="14" s="1"/>
  <c r="U105" i="14"/>
  <c r="T105" i="14"/>
  <c r="N105" i="14"/>
  <c r="M105" i="14"/>
  <c r="AI102" i="14"/>
  <c r="AH102" i="14"/>
  <c r="M102" i="14"/>
  <c r="AF102" i="14" s="1"/>
  <c r="AB102" i="14"/>
  <c r="U102" i="14"/>
  <c r="T102" i="14"/>
  <c r="N102" i="14"/>
  <c r="L102" i="14"/>
  <c r="Y102" i="14" s="1"/>
  <c r="AI174" i="14"/>
  <c r="AH174" i="14"/>
  <c r="AB174" i="14"/>
  <c r="T174" i="14"/>
  <c r="U174" i="14"/>
  <c r="M174" i="14"/>
  <c r="L174" i="14"/>
  <c r="Y174" i="14" s="1"/>
  <c r="K174" i="14"/>
  <c r="X174" i="14" s="1"/>
  <c r="AB46" i="14"/>
  <c r="AI46" i="14"/>
  <c r="U46" i="14"/>
  <c r="T46" i="14"/>
  <c r="N46" i="14"/>
  <c r="AA46" i="14" s="1"/>
  <c r="M46" i="14"/>
  <c r="AF46" i="14" s="1"/>
  <c r="AI204" i="14"/>
  <c r="AH204" i="14"/>
  <c r="AB204" i="14"/>
  <c r="U204" i="14"/>
  <c r="T204" i="14"/>
  <c r="M204" i="14"/>
  <c r="Z204" i="14" s="1"/>
  <c r="L204" i="14"/>
  <c r="K204" i="14"/>
  <c r="AI203" i="14"/>
  <c r="AH203" i="14"/>
  <c r="AB203" i="14"/>
  <c r="U203" i="14"/>
  <c r="T203" i="14"/>
  <c r="N203" i="14"/>
  <c r="AA203" i="14" s="1"/>
  <c r="M203" i="14"/>
  <c r="AF203" i="14" s="1"/>
  <c r="L203" i="14"/>
  <c r="Y203" i="14" s="1"/>
  <c r="AI202" i="14"/>
  <c r="AH202" i="14"/>
  <c r="AB202" i="14"/>
  <c r="U202" i="14"/>
  <c r="T202" i="14"/>
  <c r="N202" i="14"/>
  <c r="AG202" i="14" s="1"/>
  <c r="M202" i="14"/>
  <c r="L202" i="14"/>
  <c r="AI183" i="14"/>
  <c r="AH183" i="14"/>
  <c r="AB183" i="14"/>
  <c r="U183" i="14"/>
  <c r="T183" i="14"/>
  <c r="M183" i="14"/>
  <c r="Z183" i="14" s="1"/>
  <c r="L183" i="14"/>
  <c r="AE183" i="14" s="1"/>
  <c r="K183" i="14"/>
  <c r="AI182" i="14"/>
  <c r="AH182" i="14"/>
  <c r="AB182" i="14"/>
  <c r="U182" i="14"/>
  <c r="T182" i="14"/>
  <c r="M182" i="14"/>
  <c r="Z182" i="14" s="1"/>
  <c r="L182" i="14"/>
  <c r="Y182" i="14" s="1"/>
  <c r="K182" i="14"/>
  <c r="AI181" i="14"/>
  <c r="AH181" i="14"/>
  <c r="AB181" i="14"/>
  <c r="U181" i="14"/>
  <c r="T181" i="14"/>
  <c r="M181" i="14"/>
  <c r="Z181" i="14" s="1"/>
  <c r="L181" i="14"/>
  <c r="AE181" i="14" s="1"/>
  <c r="K181" i="14"/>
  <c r="X181" i="14" s="1"/>
  <c r="AI180" i="14"/>
  <c r="AH180" i="14"/>
  <c r="AB180" i="14"/>
  <c r="U180" i="14"/>
  <c r="T180" i="14"/>
  <c r="M180" i="14"/>
  <c r="L180" i="14"/>
  <c r="Y180" i="14" s="1"/>
  <c r="K180" i="14"/>
  <c r="AD180" i="14" s="1"/>
  <c r="AI179" i="14"/>
  <c r="AH179" i="14"/>
  <c r="AB179" i="14"/>
  <c r="U179" i="14"/>
  <c r="T179" i="14"/>
  <c r="M179" i="14"/>
  <c r="L179" i="14"/>
  <c r="Y179" i="14" s="1"/>
  <c r="K179" i="14"/>
  <c r="AI163" i="14"/>
  <c r="AH163" i="14"/>
  <c r="AB163" i="14"/>
  <c r="U163" i="14"/>
  <c r="T163" i="14"/>
  <c r="M163" i="14"/>
  <c r="Z163" i="14" s="1"/>
  <c r="L163" i="14"/>
  <c r="K163" i="14"/>
  <c r="X163" i="14" s="1"/>
  <c r="AI162" i="14"/>
  <c r="AH162" i="14"/>
  <c r="AB162" i="14"/>
  <c r="T162" i="14"/>
  <c r="U162" i="14"/>
  <c r="M162" i="14"/>
  <c r="AF162" i="14" s="1"/>
  <c r="L162" i="14"/>
  <c r="Y162" i="14" s="1"/>
  <c r="K162" i="14"/>
  <c r="AD162" i="14" s="1"/>
  <c r="AI145" i="14"/>
  <c r="AH145" i="14"/>
  <c r="AB145" i="14"/>
  <c r="U145" i="14"/>
  <c r="T145" i="14"/>
  <c r="M145" i="14"/>
  <c r="Z145" i="14" s="1"/>
  <c r="L145" i="14"/>
  <c r="AE145" i="14" s="1"/>
  <c r="K145" i="14"/>
  <c r="AI141" i="14"/>
  <c r="AH141" i="14"/>
  <c r="AB141" i="14"/>
  <c r="U141" i="14"/>
  <c r="T141" i="14"/>
  <c r="M141" i="14"/>
  <c r="Z141" i="14" s="1"/>
  <c r="L141" i="14"/>
  <c r="AE141" i="14" s="1"/>
  <c r="K141" i="14"/>
  <c r="X141" i="14" s="1"/>
  <c r="AI136" i="14"/>
  <c r="AH136" i="14"/>
  <c r="AB136" i="14"/>
  <c r="U136" i="14"/>
  <c r="T136" i="14"/>
  <c r="M136" i="14"/>
  <c r="Z136" i="14" s="1"/>
  <c r="L136" i="14"/>
  <c r="Y136" i="14" s="1"/>
  <c r="K136" i="14"/>
  <c r="AD136" i="14" s="1"/>
  <c r="AI94" i="14"/>
  <c r="AH94" i="14"/>
  <c r="AB94" i="14"/>
  <c r="U94" i="14"/>
  <c r="T94" i="14"/>
  <c r="N94" i="14"/>
  <c r="AG94" i="14" s="1"/>
  <c r="M94" i="14"/>
  <c r="L94" i="14"/>
  <c r="AE94" i="14" s="1"/>
  <c r="K95" i="14"/>
  <c r="X95" i="14" s="1"/>
  <c r="L95" i="14"/>
  <c r="Y95" i="14" s="1"/>
  <c r="M95" i="14"/>
  <c r="AF95" i="14" s="1"/>
  <c r="N95" i="14"/>
  <c r="AA95" i="14" s="1"/>
  <c r="T95" i="14"/>
  <c r="U95" i="14"/>
  <c r="AB95" i="14"/>
  <c r="AH95" i="14"/>
  <c r="AI95" i="14"/>
  <c r="AI68" i="14"/>
  <c r="AH68" i="14"/>
  <c r="AB68" i="14"/>
  <c r="U68" i="14"/>
  <c r="T68" i="14"/>
  <c r="N68" i="14"/>
  <c r="AA68" i="14" s="1"/>
  <c r="M68" i="14"/>
  <c r="L68" i="14"/>
  <c r="Y68" i="14" s="1"/>
  <c r="K46" i="14"/>
  <c r="X46" i="14" s="1"/>
  <c r="AI44" i="14"/>
  <c r="AH44" i="14"/>
  <c r="AB44" i="14"/>
  <c r="T44" i="14"/>
  <c r="U44" i="14"/>
  <c r="N44" i="14"/>
  <c r="AG44" i="14" s="1"/>
  <c r="M44" i="14"/>
  <c r="Z44" i="14" s="1"/>
  <c r="K44" i="14"/>
  <c r="X44" i="14" s="1"/>
  <c r="AI175" i="14"/>
  <c r="AH175" i="14"/>
  <c r="AB175" i="14"/>
  <c r="T175" i="14"/>
  <c r="U175" i="14"/>
  <c r="M175" i="14"/>
  <c r="Z175" i="14" s="1"/>
  <c r="L175" i="14"/>
  <c r="AE175" i="14" s="1"/>
  <c r="K175" i="14"/>
  <c r="X175" i="14" s="1"/>
  <c r="AB135" i="14"/>
  <c r="T135" i="14"/>
  <c r="U135" i="14"/>
  <c r="AH135" i="14"/>
  <c r="M135" i="14"/>
  <c r="AF135" i="14" s="1"/>
  <c r="L135" i="14"/>
  <c r="AE135" i="14" s="1"/>
  <c r="K135" i="14"/>
  <c r="X135" i="14" s="1"/>
  <c r="AG54" i="14"/>
  <c r="AF54" i="14"/>
  <c r="AE54" i="14"/>
  <c r="AD54" i="14"/>
  <c r="AB54" i="14"/>
  <c r="AH54" i="14"/>
  <c r="T54" i="14"/>
  <c r="U54" i="14"/>
  <c r="AA54" i="14"/>
  <c r="Z54" i="14"/>
  <c r="Y54" i="14"/>
  <c r="X54" i="14"/>
  <c r="AI16" i="14"/>
  <c r="AH16" i="14"/>
  <c r="AB16" i="14"/>
  <c r="AB15" i="14"/>
  <c r="AH15" i="14"/>
  <c r="T15" i="14"/>
  <c r="U15" i="14"/>
  <c r="AI15" i="14"/>
  <c r="AB220" i="14"/>
  <c r="AH220" i="14"/>
  <c r="U220" i="14"/>
  <c r="T220" i="14"/>
  <c r="M220" i="14"/>
  <c r="AF220" i="14" s="1"/>
  <c r="L220" i="14"/>
  <c r="Y220" i="14" s="1"/>
  <c r="K220" i="14"/>
  <c r="X220" i="14" s="1"/>
  <c r="AI214" i="14"/>
  <c r="AH214" i="14"/>
  <c r="AB214" i="14"/>
  <c r="U214" i="14"/>
  <c r="T214" i="14"/>
  <c r="M214" i="14"/>
  <c r="L214" i="14"/>
  <c r="Y214" i="14" s="1"/>
  <c r="K214" i="14"/>
  <c r="X214" i="14" s="1"/>
  <c r="AI144" i="14"/>
  <c r="AH144" i="14"/>
  <c r="AB144" i="14"/>
  <c r="T144" i="14"/>
  <c r="U144" i="14"/>
  <c r="M144" i="14"/>
  <c r="Z144" i="14" s="1"/>
  <c r="L144" i="14"/>
  <c r="Y144" i="14" s="1"/>
  <c r="K144" i="14"/>
  <c r="AB134" i="14"/>
  <c r="AI134" i="14"/>
  <c r="U134" i="14"/>
  <c r="T134" i="14"/>
  <c r="M134" i="14"/>
  <c r="AF134" i="14" s="1"/>
  <c r="L134" i="14"/>
  <c r="Y134" i="14" s="1"/>
  <c r="K134" i="14"/>
  <c r="AD134" i="14" s="1"/>
  <c r="AI133" i="14"/>
  <c r="AH133" i="14"/>
  <c r="AB133" i="14"/>
  <c r="U133" i="14"/>
  <c r="T133" i="14"/>
  <c r="M133" i="14"/>
  <c r="Z133" i="14" s="1"/>
  <c r="L133" i="14"/>
  <c r="Y133" i="14" s="1"/>
  <c r="K133" i="14"/>
  <c r="X133" i="14" s="1"/>
  <c r="AI132" i="14"/>
  <c r="AH132" i="14"/>
  <c r="AB132" i="14"/>
  <c r="U132" i="14"/>
  <c r="T132" i="14"/>
  <c r="M132" i="14"/>
  <c r="Z132" i="14" s="1"/>
  <c r="L132" i="14"/>
  <c r="AE132" i="14" s="1"/>
  <c r="K132" i="14"/>
  <c r="AD132" i="14" s="1"/>
  <c r="AI26" i="14"/>
  <c r="AH26" i="14"/>
  <c r="AB26" i="14"/>
  <c r="U26" i="14"/>
  <c r="T26" i="14"/>
  <c r="N26" i="14"/>
  <c r="AG26" i="14" s="1"/>
  <c r="M26" i="14"/>
  <c r="AF26" i="14" s="1"/>
  <c r="L26" i="14"/>
  <c r="AE26" i="14" s="1"/>
  <c r="AI107" i="14"/>
  <c r="AH107" i="14"/>
  <c r="AB107" i="14"/>
  <c r="T107" i="14"/>
  <c r="U107" i="14"/>
  <c r="N107" i="14"/>
  <c r="AA107" i="14" s="1"/>
  <c r="M107" i="14"/>
  <c r="Z107" i="14" s="1"/>
  <c r="L107" i="14"/>
  <c r="AE107" i="14" s="1"/>
  <c r="AI97" i="14"/>
  <c r="AH97" i="14"/>
  <c r="AB97" i="14"/>
  <c r="U97" i="14"/>
  <c r="T97" i="14"/>
  <c r="M97" i="14"/>
  <c r="K97" i="14"/>
  <c r="AI75" i="14"/>
  <c r="AH75" i="14"/>
  <c r="AB75" i="14"/>
  <c r="U75" i="14"/>
  <c r="T75" i="14"/>
  <c r="N75" i="14"/>
  <c r="AA75" i="14" s="1"/>
  <c r="M75" i="14"/>
  <c r="Z75" i="14" s="1"/>
  <c r="L75" i="14"/>
  <c r="Y75" i="14" s="1"/>
  <c r="K56" i="14"/>
  <c r="X56" i="14" s="1"/>
  <c r="L56" i="14"/>
  <c r="AE56" i="14" s="1"/>
  <c r="M56" i="14"/>
  <c r="AF56" i="14" s="1"/>
  <c r="N56" i="14"/>
  <c r="T56" i="14"/>
  <c r="U56" i="14"/>
  <c r="AB50" i="14"/>
  <c r="AH50" i="14"/>
  <c r="U50" i="14"/>
  <c r="T50" i="14"/>
  <c r="N50" i="14"/>
  <c r="AA50" i="14" s="1"/>
  <c r="M50" i="14"/>
  <c r="Z50" i="14" s="1"/>
  <c r="K50" i="14"/>
  <c r="AD50" i="14" s="1"/>
  <c r="AB49" i="14"/>
  <c r="AI49" i="14"/>
  <c r="U49" i="14"/>
  <c r="T49" i="14"/>
  <c r="N49" i="14"/>
  <c r="M49" i="14"/>
  <c r="Z49" i="14" s="1"/>
  <c r="K49" i="14"/>
  <c r="AD49" i="14" s="1"/>
  <c r="AB42" i="14"/>
  <c r="AH42" i="14"/>
  <c r="T42" i="14"/>
  <c r="U42" i="14"/>
  <c r="N42" i="14"/>
  <c r="AA42" i="14" s="1"/>
  <c r="M42" i="14"/>
  <c r="Z42" i="14" s="1"/>
  <c r="K42" i="14"/>
  <c r="AD42" i="14" s="1"/>
  <c r="U16" i="14"/>
  <c r="T16" i="14"/>
  <c r="Q16" i="14"/>
  <c r="N16" i="14"/>
  <c r="AA16" i="14" s="1"/>
  <c r="M16" i="14"/>
  <c r="L16" i="14"/>
  <c r="Y16" i="14" s="1"/>
  <c r="Q15" i="14"/>
  <c r="M15" i="14"/>
  <c r="AF15" i="14" s="1"/>
  <c r="L15" i="14"/>
  <c r="Y15" i="14" s="1"/>
  <c r="U11" i="14"/>
  <c r="AB233" i="14"/>
  <c r="AB232" i="14"/>
  <c r="AB231" i="14"/>
  <c r="AB219" i="14"/>
  <c r="AB218" i="14"/>
  <c r="AB217" i="14"/>
  <c r="AH217" i="14"/>
  <c r="T217" i="14"/>
  <c r="U217" i="14"/>
  <c r="AB213" i="14"/>
  <c r="AB211" i="14"/>
  <c r="AB210" i="14"/>
  <c r="AB208" i="14"/>
  <c r="AB207" i="14"/>
  <c r="AB206" i="14"/>
  <c r="AH206" i="14"/>
  <c r="T206" i="14"/>
  <c r="U206" i="14"/>
  <c r="AB205" i="14"/>
  <c r="AB201" i="14"/>
  <c r="AB200" i="14"/>
  <c r="T199" i="14"/>
  <c r="U199" i="14"/>
  <c r="AB191" i="14"/>
  <c r="AB190" i="14"/>
  <c r="AB189" i="14"/>
  <c r="AB188" i="14"/>
  <c r="AB187" i="14"/>
  <c r="T186" i="14"/>
  <c r="U186" i="14"/>
  <c r="AB173" i="14"/>
  <c r="AB172" i="14"/>
  <c r="AB171" i="14"/>
  <c r="AH171" i="14"/>
  <c r="T171" i="14"/>
  <c r="U171" i="14"/>
  <c r="AB170" i="14"/>
  <c r="AB167" i="14"/>
  <c r="T166" i="14"/>
  <c r="U166" i="14"/>
  <c r="AB161" i="14"/>
  <c r="AH161" i="14"/>
  <c r="T161" i="14"/>
  <c r="U161" i="14"/>
  <c r="AB160" i="14"/>
  <c r="AB159" i="14"/>
  <c r="AB158" i="14"/>
  <c r="AB153" i="14"/>
  <c r="AB152" i="14"/>
  <c r="AB151" i="14"/>
  <c r="AH151" i="14"/>
  <c r="T151" i="14"/>
  <c r="U151" i="14"/>
  <c r="AB143" i="14"/>
  <c r="AB142" i="14"/>
  <c r="AB140" i="14"/>
  <c r="AB139" i="14"/>
  <c r="AB131" i="14"/>
  <c r="AB130" i="14"/>
  <c r="AI130" i="14"/>
  <c r="AB129" i="14"/>
  <c r="AH129" i="14"/>
  <c r="T129" i="14"/>
  <c r="U129" i="14"/>
  <c r="AB119" i="14"/>
  <c r="AB118" i="14"/>
  <c r="AB113" i="14"/>
  <c r="AB112" i="14"/>
  <c r="AH112" i="14"/>
  <c r="T112" i="14"/>
  <c r="U112" i="14"/>
  <c r="AB111" i="14"/>
  <c r="AB106" i="14"/>
  <c r="AB104" i="14"/>
  <c r="AB103" i="14"/>
  <c r="AB101" i="14"/>
  <c r="AB92" i="14"/>
  <c r="AB96" i="14"/>
  <c r="AB87" i="14"/>
  <c r="AB93" i="14"/>
  <c r="AB91" i="14"/>
  <c r="AB90" i="14"/>
  <c r="AB88" i="14"/>
  <c r="AB83" i="14"/>
  <c r="AB82" i="14"/>
  <c r="AB81" i="14"/>
  <c r="AB80" i="14"/>
  <c r="AB79" i="14"/>
  <c r="AB78" i="14"/>
  <c r="AB74" i="14"/>
  <c r="AB73" i="14"/>
  <c r="AB72" i="14"/>
  <c r="AB71" i="14"/>
  <c r="AB70" i="14"/>
  <c r="AB69" i="14"/>
  <c r="AB63" i="14"/>
  <c r="AB62" i="14"/>
  <c r="AB61" i="14"/>
  <c r="AB60" i="14"/>
  <c r="AB59" i="14"/>
  <c r="AB58" i="14"/>
  <c r="AH58" i="14"/>
  <c r="T58" i="14"/>
  <c r="U58" i="14"/>
  <c r="AB57" i="14"/>
  <c r="AB53" i="14"/>
  <c r="AB52" i="14"/>
  <c r="AB51" i="14"/>
  <c r="AB48" i="14"/>
  <c r="AB47" i="14"/>
  <c r="AB45" i="14"/>
  <c r="AB43" i="14"/>
  <c r="AB41" i="14"/>
  <c r="AB40" i="14"/>
  <c r="AH40" i="14"/>
  <c r="T40" i="14"/>
  <c r="U40" i="14"/>
  <c r="AB36" i="14"/>
  <c r="AB35" i="14"/>
  <c r="AH35" i="14"/>
  <c r="AB34" i="14"/>
  <c r="AB33" i="14"/>
  <c r="AB32" i="14"/>
  <c r="AH32" i="14"/>
  <c r="T32" i="14"/>
  <c r="U32" i="14"/>
  <c r="AB14" i="14"/>
  <c r="AB11" i="14"/>
  <c r="T33" i="14"/>
  <c r="U33" i="14"/>
  <c r="D10" i="14"/>
  <c r="AI233" i="14"/>
  <c r="AI232" i="14"/>
  <c r="AI231" i="14"/>
  <c r="AI219" i="14"/>
  <c r="AI218" i="14"/>
  <c r="AI217" i="14"/>
  <c r="AI213" i="14"/>
  <c r="AI211" i="14"/>
  <c r="AI210" i="14"/>
  <c r="AI208" i="14"/>
  <c r="AI207" i="14"/>
  <c r="AI206" i="14"/>
  <c r="AI205" i="14"/>
  <c r="AI201" i="14"/>
  <c r="AI200" i="14"/>
  <c r="AI191" i="14"/>
  <c r="AI190" i="14"/>
  <c r="AI189" i="14"/>
  <c r="AI188" i="14"/>
  <c r="AI187" i="14"/>
  <c r="AI173" i="14"/>
  <c r="AI172" i="14"/>
  <c r="AI171" i="14"/>
  <c r="AI170" i="14"/>
  <c r="AI167" i="14"/>
  <c r="AI161" i="14"/>
  <c r="AI160" i="14"/>
  <c r="AI159" i="14"/>
  <c r="AI158" i="14"/>
  <c r="AI153" i="14"/>
  <c r="AI152" i="14"/>
  <c r="AI151" i="14"/>
  <c r="AI143" i="14"/>
  <c r="AI142" i="14"/>
  <c r="AI140" i="14"/>
  <c r="AI139" i="14"/>
  <c r="AI131" i="14"/>
  <c r="AI129" i="14"/>
  <c r="AI119" i="14"/>
  <c r="AI118" i="14"/>
  <c r="AI113" i="14"/>
  <c r="AI112" i="14"/>
  <c r="AI111" i="14"/>
  <c r="AI106" i="14"/>
  <c r="AI104" i="14"/>
  <c r="AI103" i="14"/>
  <c r="AI101" i="14"/>
  <c r="AI92" i="14"/>
  <c r="AI96" i="14"/>
  <c r="AI87" i="14"/>
  <c r="AI93" i="14"/>
  <c r="AI91" i="14"/>
  <c r="AI90" i="14"/>
  <c r="AI83" i="14"/>
  <c r="AI82" i="14"/>
  <c r="AI81" i="14"/>
  <c r="AI80" i="14"/>
  <c r="AI79" i="14"/>
  <c r="AI74" i="14"/>
  <c r="AI73" i="14"/>
  <c r="AI72" i="14"/>
  <c r="AI71" i="14"/>
  <c r="AI70" i="14"/>
  <c r="AI63" i="14"/>
  <c r="AI62" i="14"/>
  <c r="AI61" i="14"/>
  <c r="AI60" i="14"/>
  <c r="AI53" i="14"/>
  <c r="AI51" i="14"/>
  <c r="AI43" i="14"/>
  <c r="AI41" i="14"/>
  <c r="AI36" i="14"/>
  <c r="AI32" i="14"/>
  <c r="AH11" i="14"/>
  <c r="V235" i="14"/>
  <c r="AH233" i="14"/>
  <c r="AH232" i="14"/>
  <c r="AH231" i="14"/>
  <c r="T230" i="14"/>
  <c r="U230" i="14"/>
  <c r="AH219" i="14"/>
  <c r="AH218" i="14"/>
  <c r="AH213" i="14"/>
  <c r="AH211" i="14"/>
  <c r="AH210" i="14"/>
  <c r="T210" i="14"/>
  <c r="U210" i="14"/>
  <c r="AH208" i="14"/>
  <c r="AH207" i="14"/>
  <c r="AH205" i="14"/>
  <c r="T205" i="14"/>
  <c r="U205" i="14"/>
  <c r="AH201" i="14"/>
  <c r="AH200" i="14"/>
  <c r="T198" i="14"/>
  <c r="U198" i="14"/>
  <c r="AH191" i="14"/>
  <c r="AH190" i="14"/>
  <c r="AH189" i="14"/>
  <c r="T189" i="14"/>
  <c r="U189" i="14"/>
  <c r="AH188" i="14"/>
  <c r="AH187" i="14"/>
  <c r="T185" i="14"/>
  <c r="U185" i="14"/>
  <c r="T176" i="14"/>
  <c r="U176" i="14"/>
  <c r="AH173" i="14"/>
  <c r="AH172" i="14"/>
  <c r="AH170" i="14"/>
  <c r="T170" i="14"/>
  <c r="U170" i="14"/>
  <c r="AH167" i="14"/>
  <c r="AH160" i="14"/>
  <c r="AH159" i="14"/>
  <c r="AH158" i="14"/>
  <c r="T157" i="14"/>
  <c r="U157" i="14"/>
  <c r="AH153" i="14"/>
  <c r="AH152" i="14"/>
  <c r="T150" i="14"/>
  <c r="U150" i="14"/>
  <c r="AH143" i="14"/>
  <c r="AH142" i="14"/>
  <c r="AH140" i="14"/>
  <c r="AH139" i="14"/>
  <c r="T139" i="14"/>
  <c r="U139" i="14"/>
  <c r="AH131" i="14"/>
  <c r="T126" i="14"/>
  <c r="U126" i="14"/>
  <c r="AH119" i="14"/>
  <c r="AH118" i="14"/>
  <c r="AH113" i="14"/>
  <c r="AH111" i="14"/>
  <c r="AH106" i="14"/>
  <c r="AH104" i="14"/>
  <c r="AH103" i="14"/>
  <c r="AH101" i="14"/>
  <c r="AH92" i="14"/>
  <c r="AH96" i="14"/>
  <c r="AH87" i="14"/>
  <c r="AH93" i="14"/>
  <c r="AH91" i="14"/>
  <c r="AH90" i="14"/>
  <c r="T90" i="14"/>
  <c r="U90" i="14"/>
  <c r="AH83" i="14"/>
  <c r="AH82" i="14"/>
  <c r="AH81" i="14"/>
  <c r="AH80" i="14"/>
  <c r="AH79" i="14"/>
  <c r="AH74" i="14"/>
  <c r="AH73" i="14"/>
  <c r="T73" i="14"/>
  <c r="U73" i="14"/>
  <c r="AH72" i="14"/>
  <c r="AH71" i="14"/>
  <c r="AH70" i="14"/>
  <c r="AH63" i="14"/>
  <c r="AH62" i="14"/>
  <c r="AH61" i="14"/>
  <c r="AH60" i="14"/>
  <c r="AH53" i="14"/>
  <c r="AH51" i="14"/>
  <c r="AH43" i="14"/>
  <c r="AH41" i="14"/>
  <c r="T41" i="14"/>
  <c r="U41" i="14"/>
  <c r="AH36" i="14"/>
  <c r="AB235" i="14"/>
  <c r="Q14" i="14"/>
  <c r="Q11" i="14"/>
  <c r="U235" i="14"/>
  <c r="U233" i="14"/>
  <c r="U232" i="14"/>
  <c r="U231" i="14"/>
  <c r="U219" i="14"/>
  <c r="U218" i="14"/>
  <c r="U216" i="14"/>
  <c r="U213" i="14"/>
  <c r="U211" i="14"/>
  <c r="U208" i="14"/>
  <c r="U207" i="14"/>
  <c r="U201" i="14"/>
  <c r="U200" i="14"/>
  <c r="U197" i="14"/>
  <c r="U191" i="14"/>
  <c r="U190" i="14"/>
  <c r="U188" i="14"/>
  <c r="U187" i="14"/>
  <c r="U184" i="14"/>
  <c r="U178" i="14"/>
  <c r="U177" i="14"/>
  <c r="U173" i="14"/>
  <c r="U172" i="14"/>
  <c r="U169" i="14"/>
  <c r="U167" i="14"/>
  <c r="U160" i="14"/>
  <c r="U159" i="14"/>
  <c r="U158" i="14"/>
  <c r="U153" i="14"/>
  <c r="U152" i="14"/>
  <c r="U143" i="14"/>
  <c r="U142" i="14"/>
  <c r="U140" i="14"/>
  <c r="U131" i="14"/>
  <c r="U130" i="14"/>
  <c r="U127" i="14"/>
  <c r="U119" i="14"/>
  <c r="U118" i="14"/>
  <c r="U117" i="14"/>
  <c r="U113" i="14"/>
  <c r="U111" i="14"/>
  <c r="U110" i="14"/>
  <c r="U109" i="14"/>
  <c r="U106" i="14"/>
  <c r="U104" i="14"/>
  <c r="U103" i="14"/>
  <c r="U101" i="14"/>
  <c r="U100" i="14"/>
  <c r="U92" i="14"/>
  <c r="U96" i="14"/>
  <c r="U87" i="14"/>
  <c r="U93" i="14"/>
  <c r="U91" i="14"/>
  <c r="U88" i="14"/>
  <c r="U86" i="14"/>
  <c r="U85" i="14"/>
  <c r="U84" i="14"/>
  <c r="U83" i="14"/>
  <c r="U82" i="14"/>
  <c r="U81" i="14"/>
  <c r="U80" i="14"/>
  <c r="U79" i="14"/>
  <c r="U78" i="14"/>
  <c r="U77" i="14"/>
  <c r="U76" i="14"/>
  <c r="U74" i="14"/>
  <c r="T74" i="14"/>
  <c r="N74" i="14"/>
  <c r="AG74" i="14" s="1"/>
  <c r="U72" i="14"/>
  <c r="U71" i="14"/>
  <c r="U70" i="14"/>
  <c r="U69" i="14"/>
  <c r="U67" i="14"/>
  <c r="U66" i="14"/>
  <c r="U63" i="14"/>
  <c r="U62" i="14"/>
  <c r="U61" i="14"/>
  <c r="U60" i="14"/>
  <c r="U59" i="14"/>
  <c r="U57" i="14"/>
  <c r="U53" i="14"/>
  <c r="U52" i="14"/>
  <c r="U51" i="14"/>
  <c r="U48" i="14"/>
  <c r="U47" i="14"/>
  <c r="U45" i="14"/>
  <c r="U43" i="14"/>
  <c r="U39" i="14"/>
  <c r="U38" i="14"/>
  <c r="U37" i="14"/>
  <c r="U36" i="14"/>
  <c r="U35" i="14"/>
  <c r="U34" i="14"/>
  <c r="U31" i="14"/>
  <c r="U14" i="14"/>
  <c r="U13" i="14"/>
  <c r="U12" i="14"/>
  <c r="U10" i="14"/>
  <c r="U9" i="14"/>
  <c r="T235" i="14"/>
  <c r="T233" i="14"/>
  <c r="T232" i="14"/>
  <c r="T231" i="14"/>
  <c r="N231" i="14"/>
  <c r="T219" i="14"/>
  <c r="T218" i="14"/>
  <c r="T216" i="14"/>
  <c r="T213" i="14"/>
  <c r="T211" i="14"/>
  <c r="T208" i="14"/>
  <c r="T207" i="14"/>
  <c r="T201" i="14"/>
  <c r="T200" i="14"/>
  <c r="T197" i="14"/>
  <c r="T191" i="14"/>
  <c r="T190" i="14"/>
  <c r="T188" i="14"/>
  <c r="T187" i="14"/>
  <c r="T184" i="14"/>
  <c r="T178" i="14"/>
  <c r="T177" i="14"/>
  <c r="T173" i="14"/>
  <c r="T172" i="14"/>
  <c r="T169" i="14"/>
  <c r="T167" i="14"/>
  <c r="T160" i="14"/>
  <c r="T159" i="14"/>
  <c r="T158" i="14"/>
  <c r="T153" i="14"/>
  <c r="T152" i="14"/>
  <c r="T143" i="14"/>
  <c r="T142" i="14"/>
  <c r="T140" i="14"/>
  <c r="T131" i="14"/>
  <c r="T130" i="14"/>
  <c r="T127" i="14"/>
  <c r="T119" i="14"/>
  <c r="T118" i="14"/>
  <c r="T117" i="14"/>
  <c r="T113" i="14"/>
  <c r="T111" i="14"/>
  <c r="T110" i="14"/>
  <c r="T109" i="14"/>
  <c r="T106" i="14"/>
  <c r="T104" i="14"/>
  <c r="T103" i="14"/>
  <c r="T101" i="14"/>
  <c r="T100" i="14"/>
  <c r="T92" i="14"/>
  <c r="T96" i="14"/>
  <c r="T87" i="14"/>
  <c r="T93" i="14"/>
  <c r="T91" i="14"/>
  <c r="T88" i="14"/>
  <c r="T86" i="14"/>
  <c r="T85" i="14"/>
  <c r="T84" i="14"/>
  <c r="T83" i="14"/>
  <c r="T82" i="14"/>
  <c r="T81" i="14"/>
  <c r="T80" i="14"/>
  <c r="T79" i="14"/>
  <c r="T78" i="14"/>
  <c r="T77" i="14"/>
  <c r="T76" i="14"/>
  <c r="T72" i="14"/>
  <c r="T71" i="14"/>
  <c r="T70" i="14"/>
  <c r="T69" i="14"/>
  <c r="T67" i="14"/>
  <c r="T66" i="14"/>
  <c r="T63" i="14"/>
  <c r="T62" i="14"/>
  <c r="T61" i="14"/>
  <c r="T60" i="14"/>
  <c r="T59" i="14"/>
  <c r="T57" i="14"/>
  <c r="T53" i="14"/>
  <c r="T52" i="14"/>
  <c r="T51" i="14"/>
  <c r="T48" i="14"/>
  <c r="T47" i="14"/>
  <c r="T45" i="14"/>
  <c r="T43" i="14"/>
  <c r="T39" i="14"/>
  <c r="T38" i="14"/>
  <c r="T37" i="14"/>
  <c r="T36" i="14"/>
  <c r="T35" i="14"/>
  <c r="T34" i="14"/>
  <c r="T31" i="14"/>
  <c r="T14" i="14"/>
  <c r="T13" i="14"/>
  <c r="T12" i="14"/>
  <c r="T11" i="14"/>
  <c r="N184" i="14"/>
  <c r="AA184" i="14" s="1"/>
  <c r="M184" i="14"/>
  <c r="Z184" i="14" s="1"/>
  <c r="L184" i="14"/>
  <c r="Y184" i="14" s="1"/>
  <c r="K184" i="14"/>
  <c r="X184" i="14" s="1"/>
  <c r="BJ8" i="14"/>
  <c r="AZ8" i="14"/>
  <c r="L11" i="14"/>
  <c r="Y11" i="14" s="1"/>
  <c r="M11" i="14"/>
  <c r="AF11" i="14" s="1"/>
  <c r="N235" i="14"/>
  <c r="AG235" i="14" s="1"/>
  <c r="M235" i="14"/>
  <c r="Z235" i="14" s="1"/>
  <c r="L235" i="14"/>
  <c r="Y235" i="14" s="1"/>
  <c r="K235" i="14"/>
  <c r="AD235" i="14" s="1"/>
  <c r="N233" i="14"/>
  <c r="M233" i="14"/>
  <c r="L233" i="14"/>
  <c r="X233" i="14"/>
  <c r="N232" i="14"/>
  <c r="AG232" i="14" s="1"/>
  <c r="M232" i="14"/>
  <c r="Z232" i="14" s="1"/>
  <c r="L232" i="14"/>
  <c r="Y232" i="14" s="1"/>
  <c r="X232" i="14"/>
  <c r="M231" i="14"/>
  <c r="AF231" i="14" s="1"/>
  <c r="L231" i="14"/>
  <c r="Y231" i="14" s="1"/>
  <c r="X231" i="14"/>
  <c r="N230" i="14"/>
  <c r="AA230" i="14" s="1"/>
  <c r="M230" i="14"/>
  <c r="Z230" i="14" s="1"/>
  <c r="L230" i="14"/>
  <c r="Y230" i="14" s="1"/>
  <c r="N219" i="14"/>
  <c r="AA219" i="14" s="1"/>
  <c r="M219" i="14"/>
  <c r="Z219" i="14" s="1"/>
  <c r="L219" i="14"/>
  <c r="AE219" i="14" s="1"/>
  <c r="X219" i="14"/>
  <c r="N218" i="14"/>
  <c r="AA218" i="14" s="1"/>
  <c r="M218" i="14"/>
  <c r="L218" i="14"/>
  <c r="Y218" i="14" s="1"/>
  <c r="K218" i="14"/>
  <c r="AD218" i="14" s="1"/>
  <c r="N217" i="14"/>
  <c r="AA217" i="14" s="1"/>
  <c r="M217" i="14"/>
  <c r="AF217" i="14" s="1"/>
  <c r="L217" i="14"/>
  <c r="Y217" i="14" s="1"/>
  <c r="N216" i="14"/>
  <c r="AA216" i="14" s="1"/>
  <c r="M216" i="14"/>
  <c r="L216" i="14"/>
  <c r="Y216" i="14" s="1"/>
  <c r="K216" i="14"/>
  <c r="AD216" i="14" s="1"/>
  <c r="N213" i="14"/>
  <c r="AG213" i="14" s="1"/>
  <c r="M213" i="14"/>
  <c r="AF213" i="14" s="1"/>
  <c r="L213" i="14"/>
  <c r="Y213" i="14" s="1"/>
  <c r="K213" i="14"/>
  <c r="X213" i="14" s="1"/>
  <c r="N211" i="14"/>
  <c r="AG211" i="14" s="1"/>
  <c r="M211" i="14"/>
  <c r="AF211" i="14" s="1"/>
  <c r="L211" i="14"/>
  <c r="Y211" i="14" s="1"/>
  <c r="N210" i="14"/>
  <c r="AG210" i="14" s="1"/>
  <c r="M210" i="14"/>
  <c r="AF210" i="14" s="1"/>
  <c r="L210" i="14"/>
  <c r="K210" i="14"/>
  <c r="X210" i="14" s="1"/>
  <c r="N208" i="14"/>
  <c r="M208" i="14"/>
  <c r="AF208" i="14" s="1"/>
  <c r="L208" i="14"/>
  <c r="AE208" i="14" s="1"/>
  <c r="K208" i="14"/>
  <c r="AD208" i="14" s="1"/>
  <c r="N207" i="14"/>
  <c r="AA207" i="14" s="1"/>
  <c r="M207" i="14"/>
  <c r="AF207" i="14" s="1"/>
  <c r="L207" i="14"/>
  <c r="K207" i="14"/>
  <c r="AD207" i="14" s="1"/>
  <c r="N206" i="14"/>
  <c r="AA206" i="14" s="1"/>
  <c r="M206" i="14"/>
  <c r="Z206" i="14" s="1"/>
  <c r="L206" i="14"/>
  <c r="AE206" i="14" s="1"/>
  <c r="K206" i="14"/>
  <c r="N205" i="14"/>
  <c r="AG205" i="14" s="1"/>
  <c r="M205" i="14"/>
  <c r="Z205" i="14" s="1"/>
  <c r="L205" i="14"/>
  <c r="K205" i="14"/>
  <c r="AD205" i="14" s="1"/>
  <c r="N201" i="14"/>
  <c r="AA201" i="14" s="1"/>
  <c r="M201" i="14"/>
  <c r="AF201" i="14" s="1"/>
  <c r="L201" i="14"/>
  <c r="AE201" i="14" s="1"/>
  <c r="N200" i="14"/>
  <c r="AG200" i="14" s="1"/>
  <c r="M200" i="14"/>
  <c r="AF200" i="14" s="1"/>
  <c r="L200" i="14"/>
  <c r="N199" i="14"/>
  <c r="AA199" i="14" s="1"/>
  <c r="M199" i="14"/>
  <c r="Z199" i="14" s="1"/>
  <c r="L199" i="14"/>
  <c r="AE199" i="14" s="1"/>
  <c r="K199" i="14"/>
  <c r="X199" i="14" s="1"/>
  <c r="N198" i="14"/>
  <c r="AG198" i="14" s="1"/>
  <c r="M198" i="14"/>
  <c r="Z198" i="14" s="1"/>
  <c r="L198" i="14"/>
  <c r="K198" i="14"/>
  <c r="AD198" i="14" s="1"/>
  <c r="N197" i="14"/>
  <c r="AG197" i="14" s="1"/>
  <c r="M197" i="14"/>
  <c r="AF197" i="14" s="1"/>
  <c r="L197" i="14"/>
  <c r="AE197" i="14" s="1"/>
  <c r="K197" i="14"/>
  <c r="AD197" i="14" s="1"/>
  <c r="N191" i="14"/>
  <c r="AA191" i="14" s="1"/>
  <c r="M191" i="14"/>
  <c r="AF191" i="14" s="1"/>
  <c r="L191" i="14"/>
  <c r="AE191" i="14" s="1"/>
  <c r="K191" i="14"/>
  <c r="AD191" i="14" s="1"/>
  <c r="N190" i="14"/>
  <c r="AG190" i="14" s="1"/>
  <c r="M190" i="14"/>
  <c r="L190" i="14"/>
  <c r="AE190" i="14" s="1"/>
  <c r="K190" i="14"/>
  <c r="X190" i="14" s="1"/>
  <c r="N189" i="14"/>
  <c r="AA189" i="14" s="1"/>
  <c r="M189" i="14"/>
  <c r="AF189" i="14" s="1"/>
  <c r="L189" i="14"/>
  <c r="Y189" i="14" s="1"/>
  <c r="K189" i="14"/>
  <c r="X189" i="14" s="1"/>
  <c r="N188" i="14"/>
  <c r="AG188" i="14" s="1"/>
  <c r="M188" i="14"/>
  <c r="Z188" i="14" s="1"/>
  <c r="L188" i="14"/>
  <c r="AE188" i="14" s="1"/>
  <c r="K188" i="14"/>
  <c r="AD188" i="14" s="1"/>
  <c r="N187" i="14"/>
  <c r="AG187" i="14" s="1"/>
  <c r="M187" i="14"/>
  <c r="Z187" i="14" s="1"/>
  <c r="L187" i="14"/>
  <c r="K187" i="14"/>
  <c r="N186" i="14"/>
  <c r="AA186" i="14" s="1"/>
  <c r="M186" i="14"/>
  <c r="AF186" i="14" s="1"/>
  <c r="L186" i="14"/>
  <c r="AE186" i="14" s="1"/>
  <c r="K186" i="14"/>
  <c r="X186" i="14" s="1"/>
  <c r="N185" i="14"/>
  <c r="AA185" i="14" s="1"/>
  <c r="M185" i="14"/>
  <c r="Z185" i="14" s="1"/>
  <c r="L185" i="14"/>
  <c r="AE185" i="14" s="1"/>
  <c r="K185" i="14"/>
  <c r="X185" i="14" s="1"/>
  <c r="N178" i="14"/>
  <c r="AA178" i="14" s="1"/>
  <c r="M178" i="14"/>
  <c r="AF178" i="14" s="1"/>
  <c r="L178" i="14"/>
  <c r="K178" i="14"/>
  <c r="X178" i="14" s="1"/>
  <c r="N177" i="14"/>
  <c r="AG177" i="14" s="1"/>
  <c r="M177" i="14"/>
  <c r="AF177" i="14" s="1"/>
  <c r="L177" i="14"/>
  <c r="K177" i="14"/>
  <c r="AD177" i="14" s="1"/>
  <c r="N176" i="14"/>
  <c r="M176" i="14"/>
  <c r="Z176" i="14" s="1"/>
  <c r="L176" i="14"/>
  <c r="AE176" i="14" s="1"/>
  <c r="K176" i="14"/>
  <c r="AD176" i="14" s="1"/>
  <c r="M173" i="14"/>
  <c r="Z173" i="14" s="1"/>
  <c r="L173" i="14"/>
  <c r="Y173" i="14" s="1"/>
  <c r="K173" i="14"/>
  <c r="X173" i="14" s="1"/>
  <c r="N172" i="14"/>
  <c r="M172" i="14"/>
  <c r="Z172" i="14" s="1"/>
  <c r="L172" i="14"/>
  <c r="AE172" i="14" s="1"/>
  <c r="N171" i="14"/>
  <c r="AA171" i="14" s="1"/>
  <c r="M171" i="14"/>
  <c r="Z171" i="14" s="1"/>
  <c r="L171" i="14"/>
  <c r="AE171" i="14" s="1"/>
  <c r="K171" i="14"/>
  <c r="AD171" i="14" s="1"/>
  <c r="N170" i="14"/>
  <c r="AA170" i="14" s="1"/>
  <c r="M170" i="14"/>
  <c r="AF170" i="14" s="1"/>
  <c r="L170" i="14"/>
  <c r="Y170" i="14" s="1"/>
  <c r="K170" i="14"/>
  <c r="X170" i="14" s="1"/>
  <c r="N169" i="14"/>
  <c r="AA169" i="14" s="1"/>
  <c r="M169" i="14"/>
  <c r="AF169" i="14" s="1"/>
  <c r="L169" i="14"/>
  <c r="Y169" i="14" s="1"/>
  <c r="K169" i="14"/>
  <c r="X169" i="14" s="1"/>
  <c r="N167" i="14"/>
  <c r="AA167" i="14" s="1"/>
  <c r="M167" i="14"/>
  <c r="AF167" i="14" s="1"/>
  <c r="L167" i="14"/>
  <c r="AE167" i="14" s="1"/>
  <c r="K167" i="14"/>
  <c r="AD167" i="14" s="1"/>
  <c r="N166" i="14"/>
  <c r="AA166" i="14" s="1"/>
  <c r="M166" i="14"/>
  <c r="AF166" i="14" s="1"/>
  <c r="L166" i="14"/>
  <c r="Y166" i="14" s="1"/>
  <c r="K166" i="14"/>
  <c r="X166" i="14" s="1"/>
  <c r="M161" i="14"/>
  <c r="Z161" i="14" s="1"/>
  <c r="L161" i="14"/>
  <c r="AE161" i="14" s="1"/>
  <c r="K161" i="14"/>
  <c r="AD161" i="14" s="1"/>
  <c r="M160" i="14"/>
  <c r="L160" i="14"/>
  <c r="Y160" i="14" s="1"/>
  <c r="K160" i="14"/>
  <c r="AD160" i="14" s="1"/>
  <c r="M159" i="14"/>
  <c r="Z159" i="14" s="1"/>
  <c r="L159" i="14"/>
  <c r="K159" i="14"/>
  <c r="X159" i="14" s="1"/>
  <c r="N158" i="14"/>
  <c r="AG158" i="14" s="1"/>
  <c r="M158" i="14"/>
  <c r="L158" i="14"/>
  <c r="K158" i="14"/>
  <c r="AD158" i="14" s="1"/>
  <c r="N157" i="14"/>
  <c r="AA157" i="14" s="1"/>
  <c r="M157" i="14"/>
  <c r="Z157" i="14" s="1"/>
  <c r="L157" i="14"/>
  <c r="K157" i="14"/>
  <c r="AD157" i="14" s="1"/>
  <c r="N153" i="14"/>
  <c r="M153" i="14"/>
  <c r="Z153" i="14" s="1"/>
  <c r="L153" i="14"/>
  <c r="Y153" i="14" s="1"/>
  <c r="K153" i="14"/>
  <c r="AD153" i="14" s="1"/>
  <c r="M152" i="14"/>
  <c r="Z152" i="14" s="1"/>
  <c r="L152" i="14"/>
  <c r="K152" i="14"/>
  <c r="X152" i="14" s="1"/>
  <c r="M151" i="14"/>
  <c r="AF151" i="14" s="1"/>
  <c r="L151" i="14"/>
  <c r="AE151" i="14" s="1"/>
  <c r="K151" i="14"/>
  <c r="X151" i="14" s="1"/>
  <c r="N150" i="14"/>
  <c r="M150" i="14"/>
  <c r="L150" i="14"/>
  <c r="AE150" i="14" s="1"/>
  <c r="K150" i="14"/>
  <c r="AD150" i="14" s="1"/>
  <c r="N143" i="14"/>
  <c r="AG143" i="14" s="1"/>
  <c r="M143" i="14"/>
  <c r="AF143" i="14" s="1"/>
  <c r="L143" i="14"/>
  <c r="AE143" i="14" s="1"/>
  <c r="K143" i="14"/>
  <c r="AD143" i="14" s="1"/>
  <c r="N142" i="14"/>
  <c r="M142" i="14"/>
  <c r="AF142" i="14" s="1"/>
  <c r="L142" i="14"/>
  <c r="Y142" i="14" s="1"/>
  <c r="K142" i="14"/>
  <c r="X142" i="14" s="1"/>
  <c r="M140" i="14"/>
  <c r="Z140" i="14" s="1"/>
  <c r="L140" i="14"/>
  <c r="AE140" i="14" s="1"/>
  <c r="K140" i="14"/>
  <c r="AD140" i="14" s="1"/>
  <c r="N139" i="14"/>
  <c r="AA139" i="14" s="1"/>
  <c r="M139" i="14"/>
  <c r="AF139" i="14" s="1"/>
  <c r="L139" i="14"/>
  <c r="AE139" i="14" s="1"/>
  <c r="K139" i="14"/>
  <c r="X139" i="14" s="1"/>
  <c r="M131" i="14"/>
  <c r="AF131" i="14" s="1"/>
  <c r="L131" i="14"/>
  <c r="Y131" i="14" s="1"/>
  <c r="K131" i="14"/>
  <c r="X131" i="14" s="1"/>
  <c r="N130" i="14"/>
  <c r="AG130" i="14" s="1"/>
  <c r="M130" i="14"/>
  <c r="AF130" i="14" s="1"/>
  <c r="L130" i="14"/>
  <c r="AE130" i="14" s="1"/>
  <c r="M129" i="14"/>
  <c r="Z129" i="14" s="1"/>
  <c r="L129" i="14"/>
  <c r="Y129" i="14" s="1"/>
  <c r="K129" i="14"/>
  <c r="AD129" i="14" s="1"/>
  <c r="N127" i="14"/>
  <c r="AA127" i="14" s="1"/>
  <c r="M127" i="14"/>
  <c r="AF127" i="14" s="1"/>
  <c r="L127" i="14"/>
  <c r="AE127" i="14" s="1"/>
  <c r="K127" i="14"/>
  <c r="X127" i="14" s="1"/>
  <c r="N126" i="14"/>
  <c r="AA126" i="14" s="1"/>
  <c r="M126" i="14"/>
  <c r="Z126" i="14" s="1"/>
  <c r="L126" i="14"/>
  <c r="AE126" i="14" s="1"/>
  <c r="K126" i="14"/>
  <c r="X126" i="14" s="1"/>
  <c r="N119" i="14"/>
  <c r="AG119" i="14" s="1"/>
  <c r="M119" i="14"/>
  <c r="AF119" i="14" s="1"/>
  <c r="L119" i="14"/>
  <c r="Y119" i="14" s="1"/>
  <c r="K119" i="14"/>
  <c r="AD119" i="14" s="1"/>
  <c r="N118" i="14"/>
  <c r="AA118" i="14" s="1"/>
  <c r="M118" i="14"/>
  <c r="AF118" i="14" s="1"/>
  <c r="L118" i="14"/>
  <c r="Y118" i="14" s="1"/>
  <c r="K118" i="14"/>
  <c r="AD118" i="14" s="1"/>
  <c r="N117" i="14"/>
  <c r="M117" i="14"/>
  <c r="L117" i="14"/>
  <c r="Y117" i="14" s="1"/>
  <c r="K117" i="14"/>
  <c r="X117" i="14" s="1"/>
  <c r="N113" i="14"/>
  <c r="AG113" i="14" s="1"/>
  <c r="M113" i="14"/>
  <c r="Z113" i="14" s="1"/>
  <c r="L113" i="14"/>
  <c r="Y113" i="14" s="1"/>
  <c r="K113" i="14"/>
  <c r="X113" i="14" s="1"/>
  <c r="N112" i="14"/>
  <c r="M112" i="14"/>
  <c r="AF112" i="14" s="1"/>
  <c r="L112" i="14"/>
  <c r="AE112" i="14" s="1"/>
  <c r="N111" i="14"/>
  <c r="AA111" i="14" s="1"/>
  <c r="M111" i="14"/>
  <c r="AF111" i="14" s="1"/>
  <c r="L111" i="14"/>
  <c r="Y111" i="14" s="1"/>
  <c r="N110" i="14"/>
  <c r="M110" i="14"/>
  <c r="L110" i="14"/>
  <c r="AE110" i="14" s="1"/>
  <c r="K110" i="14"/>
  <c r="AD110" i="14" s="1"/>
  <c r="N109" i="14"/>
  <c r="AA109" i="14" s="1"/>
  <c r="M109" i="14"/>
  <c r="Z109" i="14" s="1"/>
  <c r="L109" i="14"/>
  <c r="Y109" i="14" s="1"/>
  <c r="K109" i="14"/>
  <c r="AD109" i="14" s="1"/>
  <c r="N106" i="14"/>
  <c r="AG106" i="14" s="1"/>
  <c r="M106" i="14"/>
  <c r="AF106" i="14" s="1"/>
  <c r="L106" i="14"/>
  <c r="Y106" i="14" s="1"/>
  <c r="K106" i="14"/>
  <c r="AD106" i="14" s="1"/>
  <c r="N104" i="14"/>
  <c r="AA104" i="14" s="1"/>
  <c r="M104" i="14"/>
  <c r="AF104" i="14" s="1"/>
  <c r="L104" i="14"/>
  <c r="Y104" i="14" s="1"/>
  <c r="N103" i="14"/>
  <c r="AG103" i="14" s="1"/>
  <c r="M103" i="14"/>
  <c r="AF103" i="14" s="1"/>
  <c r="L103" i="14"/>
  <c r="Y103" i="14" s="1"/>
  <c r="N101" i="14"/>
  <c r="AA101" i="14" s="1"/>
  <c r="M101" i="14"/>
  <c r="Z101" i="14" s="1"/>
  <c r="L101" i="14"/>
  <c r="Y101" i="14" s="1"/>
  <c r="K101" i="14"/>
  <c r="X101" i="14" s="1"/>
  <c r="N100" i="14"/>
  <c r="AA100" i="14" s="1"/>
  <c r="M100" i="14"/>
  <c r="AF100" i="14" s="1"/>
  <c r="L100" i="14"/>
  <c r="AE100" i="14" s="1"/>
  <c r="K100" i="14"/>
  <c r="X100" i="14" s="1"/>
  <c r="M92" i="14"/>
  <c r="AF92" i="14" s="1"/>
  <c r="K92" i="14"/>
  <c r="AD92" i="14" s="1"/>
  <c r="N96" i="14"/>
  <c r="AA96" i="14" s="1"/>
  <c r="M96" i="14"/>
  <c r="Z96" i="14" s="1"/>
  <c r="L96" i="14"/>
  <c r="AE96" i="14" s="1"/>
  <c r="K96" i="14"/>
  <c r="AD96" i="14" s="1"/>
  <c r="M87" i="14"/>
  <c r="AF87" i="14" s="1"/>
  <c r="K87" i="14"/>
  <c r="AD87" i="14" s="1"/>
  <c r="N93" i="14"/>
  <c r="AG93" i="14" s="1"/>
  <c r="M93" i="14"/>
  <c r="AF93" i="14" s="1"/>
  <c r="L93" i="14"/>
  <c r="Y93" i="14" s="1"/>
  <c r="M91" i="14"/>
  <c r="Z91" i="14" s="1"/>
  <c r="L91" i="14"/>
  <c r="AE91" i="14" s="1"/>
  <c r="K91" i="14"/>
  <c r="X91" i="14" s="1"/>
  <c r="N90" i="14"/>
  <c r="AG90" i="14" s="1"/>
  <c r="M90" i="14"/>
  <c r="AF90" i="14" s="1"/>
  <c r="L90" i="14"/>
  <c r="Y90" i="14" s="1"/>
  <c r="M88" i="14"/>
  <c r="K88" i="14"/>
  <c r="AD88" i="14" s="1"/>
  <c r="N86" i="14"/>
  <c r="AG86" i="14" s="1"/>
  <c r="M86" i="14"/>
  <c r="Z86" i="14" s="1"/>
  <c r="L86" i="14"/>
  <c r="AE86" i="14" s="1"/>
  <c r="K86" i="14"/>
  <c r="AD86" i="14" s="1"/>
  <c r="N85" i="14"/>
  <c r="AG85" i="14" s="1"/>
  <c r="M85" i="14"/>
  <c r="Z85" i="14" s="1"/>
  <c r="L85" i="14"/>
  <c r="K85" i="14"/>
  <c r="AD85" i="14" s="1"/>
  <c r="N84" i="14"/>
  <c r="AG84" i="14" s="1"/>
  <c r="M84" i="14"/>
  <c r="AF84" i="14" s="1"/>
  <c r="L84" i="14"/>
  <c r="AE84" i="14" s="1"/>
  <c r="K84" i="14"/>
  <c r="AD84" i="14" s="1"/>
  <c r="N83" i="14"/>
  <c r="AA83" i="14" s="1"/>
  <c r="M83" i="14"/>
  <c r="AF83" i="14" s="1"/>
  <c r="L83" i="14"/>
  <c r="K83" i="14"/>
  <c r="X83" i="14" s="1"/>
  <c r="N82" i="14"/>
  <c r="AG82" i="14" s="1"/>
  <c r="M82" i="14"/>
  <c r="Z82" i="14" s="1"/>
  <c r="L82" i="14"/>
  <c r="AE82" i="14" s="1"/>
  <c r="K82" i="14"/>
  <c r="N81" i="14"/>
  <c r="AG81" i="14" s="1"/>
  <c r="M81" i="14"/>
  <c r="AF81" i="14" s="1"/>
  <c r="L81" i="14"/>
  <c r="Y81" i="14" s="1"/>
  <c r="K81" i="14"/>
  <c r="X81" i="14" s="1"/>
  <c r="N80" i="14"/>
  <c r="AA80" i="14" s="1"/>
  <c r="M80" i="14"/>
  <c r="Z80" i="14" s="1"/>
  <c r="L80" i="14"/>
  <c r="Y80" i="14" s="1"/>
  <c r="K80" i="14"/>
  <c r="N79" i="14"/>
  <c r="AG79" i="14" s="1"/>
  <c r="M79" i="14"/>
  <c r="AF79" i="14" s="1"/>
  <c r="L79" i="14"/>
  <c r="AE79" i="14" s="1"/>
  <c r="K79" i="14"/>
  <c r="X79" i="14" s="1"/>
  <c r="N78" i="14"/>
  <c r="AG78" i="14" s="1"/>
  <c r="M78" i="14"/>
  <c r="Z78" i="14" s="1"/>
  <c r="L78" i="14"/>
  <c r="AE78" i="14" s="1"/>
  <c r="N77" i="14"/>
  <c r="AA77" i="14" s="1"/>
  <c r="M77" i="14"/>
  <c r="AF77" i="14" s="1"/>
  <c r="L77" i="14"/>
  <c r="AE77" i="14" s="1"/>
  <c r="K77" i="14"/>
  <c r="AD77" i="14" s="1"/>
  <c r="N76" i="14"/>
  <c r="M76" i="14"/>
  <c r="Z76" i="14" s="1"/>
  <c r="L76" i="14"/>
  <c r="AE76" i="14" s="1"/>
  <c r="K76" i="14"/>
  <c r="X76" i="14" s="1"/>
  <c r="M74" i="14"/>
  <c r="Z74" i="14" s="1"/>
  <c r="L74" i="14"/>
  <c r="AE74" i="14" s="1"/>
  <c r="K74" i="14"/>
  <c r="X74" i="14" s="1"/>
  <c r="N73" i="14"/>
  <c r="AA73" i="14" s="1"/>
  <c r="M73" i="14"/>
  <c r="Z73" i="14" s="1"/>
  <c r="L73" i="14"/>
  <c r="Y73" i="14" s="1"/>
  <c r="N72" i="14"/>
  <c r="AG72" i="14" s="1"/>
  <c r="M72" i="14"/>
  <c r="Z72" i="14" s="1"/>
  <c r="L72" i="14"/>
  <c r="Y72" i="14" s="1"/>
  <c r="N71" i="14"/>
  <c r="AA71" i="14" s="1"/>
  <c r="M71" i="14"/>
  <c r="AF71" i="14" s="1"/>
  <c r="L71" i="14"/>
  <c r="Y71" i="14" s="1"/>
  <c r="N70" i="14"/>
  <c r="AG70" i="14" s="1"/>
  <c r="M70" i="14"/>
  <c r="Z70" i="14" s="1"/>
  <c r="L70" i="14"/>
  <c r="Y70" i="14" s="1"/>
  <c r="N69" i="14"/>
  <c r="AA69" i="14" s="1"/>
  <c r="M69" i="14"/>
  <c r="AF69" i="14" s="1"/>
  <c r="L69" i="14"/>
  <c r="Y69" i="14" s="1"/>
  <c r="N67" i="14"/>
  <c r="AA67" i="14" s="1"/>
  <c r="M67" i="14"/>
  <c r="Z67" i="14" s="1"/>
  <c r="L67" i="14"/>
  <c r="AE67" i="14" s="1"/>
  <c r="K67" i="14"/>
  <c r="AD67" i="14" s="1"/>
  <c r="N66" i="14"/>
  <c r="AA66" i="14" s="1"/>
  <c r="M66" i="14"/>
  <c r="AF66" i="14" s="1"/>
  <c r="L66" i="14"/>
  <c r="AE66" i="14" s="1"/>
  <c r="K66" i="14"/>
  <c r="AD66" i="14" s="1"/>
  <c r="N63" i="14"/>
  <c r="AG63" i="14" s="1"/>
  <c r="M63" i="14"/>
  <c r="Z63" i="14" s="1"/>
  <c r="L63" i="14"/>
  <c r="Y63" i="14" s="1"/>
  <c r="K63" i="14"/>
  <c r="N62" i="14"/>
  <c r="AA62" i="14" s="1"/>
  <c r="M62" i="14"/>
  <c r="Z62" i="14" s="1"/>
  <c r="L62" i="14"/>
  <c r="Y62" i="14" s="1"/>
  <c r="K62" i="14"/>
  <c r="N61" i="14"/>
  <c r="AG61" i="14" s="1"/>
  <c r="L61" i="14"/>
  <c r="Y61" i="14" s="1"/>
  <c r="K61" i="14"/>
  <c r="X61" i="14" s="1"/>
  <c r="N60" i="14"/>
  <c r="AG60" i="14" s="1"/>
  <c r="L60" i="14"/>
  <c r="AE60" i="14" s="1"/>
  <c r="K60" i="14"/>
  <c r="X60" i="14" s="1"/>
  <c r="N59" i="14"/>
  <c r="AG59" i="14" s="1"/>
  <c r="M59" i="14"/>
  <c r="Z59" i="14" s="1"/>
  <c r="K59" i="14"/>
  <c r="X59" i="14" s="1"/>
  <c r="N58" i="14"/>
  <c r="AA58" i="14" s="1"/>
  <c r="M58" i="14"/>
  <c r="K58" i="14"/>
  <c r="X58" i="14" s="1"/>
  <c r="N57" i="14"/>
  <c r="AG57" i="14" s="1"/>
  <c r="M57" i="14"/>
  <c r="Z57" i="14" s="1"/>
  <c r="K57" i="14"/>
  <c r="X57" i="14" s="1"/>
  <c r="N53" i="14"/>
  <c r="AA53" i="14" s="1"/>
  <c r="M53" i="14"/>
  <c r="L53" i="14"/>
  <c r="K53" i="14"/>
  <c r="N52" i="14"/>
  <c r="AG52" i="14" s="1"/>
  <c r="M52" i="14"/>
  <c r="AF52" i="14" s="1"/>
  <c r="K52" i="14"/>
  <c r="X52" i="14" s="1"/>
  <c r="N51" i="14"/>
  <c r="M51" i="14"/>
  <c r="Z51" i="14" s="1"/>
  <c r="L51" i="14"/>
  <c r="AE51" i="14" s="1"/>
  <c r="K51" i="14"/>
  <c r="X51" i="14" s="1"/>
  <c r="N48" i="14"/>
  <c r="AG48" i="14" s="1"/>
  <c r="M48" i="14"/>
  <c r="AF48" i="14" s="1"/>
  <c r="K48" i="14"/>
  <c r="AD48" i="14" s="1"/>
  <c r="N47" i="14"/>
  <c r="AA47" i="14" s="1"/>
  <c r="M47" i="14"/>
  <c r="Z47" i="14" s="1"/>
  <c r="K47" i="14"/>
  <c r="X47" i="14" s="1"/>
  <c r="N45" i="14"/>
  <c r="M45" i="14"/>
  <c r="AF45" i="14" s="1"/>
  <c r="K45" i="14"/>
  <c r="X45" i="14" s="1"/>
  <c r="N43" i="14"/>
  <c r="AA43" i="14" s="1"/>
  <c r="M43" i="14"/>
  <c r="Z43" i="14" s="1"/>
  <c r="L43" i="14"/>
  <c r="AE43" i="14" s="1"/>
  <c r="K43" i="14"/>
  <c r="X43" i="14" s="1"/>
  <c r="N41" i="14"/>
  <c r="M41" i="14"/>
  <c r="AF41" i="14" s="1"/>
  <c r="K41" i="14"/>
  <c r="X41" i="14" s="1"/>
  <c r="N40" i="14"/>
  <c r="AA40" i="14" s="1"/>
  <c r="M40" i="14"/>
  <c r="K40" i="14"/>
  <c r="N39" i="14"/>
  <c r="AG39" i="14" s="1"/>
  <c r="M39" i="14"/>
  <c r="L39" i="14"/>
  <c r="AE39" i="14" s="1"/>
  <c r="K39" i="14"/>
  <c r="AD39" i="14" s="1"/>
  <c r="N38" i="14"/>
  <c r="AG38" i="14" s="1"/>
  <c r="M38" i="14"/>
  <c r="L38" i="14"/>
  <c r="AE38" i="14" s="1"/>
  <c r="K38" i="14"/>
  <c r="X38" i="14" s="1"/>
  <c r="N37" i="14"/>
  <c r="AG37" i="14" s="1"/>
  <c r="M37" i="14"/>
  <c r="AF37" i="14" s="1"/>
  <c r="L37" i="14"/>
  <c r="AE37" i="14" s="1"/>
  <c r="K37" i="14"/>
  <c r="X37" i="14" s="1"/>
  <c r="N36" i="14"/>
  <c r="AG36" i="14" s="1"/>
  <c r="M36" i="14"/>
  <c r="L36" i="14"/>
  <c r="K36" i="14"/>
  <c r="M35" i="14"/>
  <c r="Z35" i="14" s="1"/>
  <c r="L35" i="14"/>
  <c r="Y35" i="14" s="1"/>
  <c r="K35" i="14"/>
  <c r="AD35" i="14" s="1"/>
  <c r="M34" i="14"/>
  <c r="AF34" i="14" s="1"/>
  <c r="L34" i="14"/>
  <c r="K34" i="14"/>
  <c r="X34" i="14" s="1"/>
  <c r="M33" i="14"/>
  <c r="L33" i="14"/>
  <c r="Y33" i="14" s="1"/>
  <c r="K33" i="14"/>
  <c r="X33" i="14" s="1"/>
  <c r="M32" i="14"/>
  <c r="AF32" i="14" s="1"/>
  <c r="L32" i="14"/>
  <c r="K32" i="14"/>
  <c r="N31" i="14"/>
  <c r="M31" i="14"/>
  <c r="AF31" i="14" s="1"/>
  <c r="L31" i="14"/>
  <c r="AE31" i="14" s="1"/>
  <c r="K31" i="14"/>
  <c r="AD31" i="14" s="1"/>
  <c r="N14" i="14"/>
  <c r="AA14" i="14" s="1"/>
  <c r="M14" i="14"/>
  <c r="Z14" i="14" s="1"/>
  <c r="L14" i="14"/>
  <c r="N13" i="14"/>
  <c r="AG13" i="14" s="1"/>
  <c r="M13" i="14"/>
  <c r="L13" i="14"/>
  <c r="Y13" i="14" s="1"/>
  <c r="K13" i="14"/>
  <c r="X13" i="14" s="1"/>
  <c r="N12" i="14"/>
  <c r="AA12" i="14" s="1"/>
  <c r="M12" i="14"/>
  <c r="Z12" i="14" s="1"/>
  <c r="L12" i="14"/>
  <c r="K12" i="14"/>
  <c r="AD12" i="14" s="1"/>
  <c r="N11" i="14"/>
  <c r="AG11" i="14" s="1"/>
  <c r="BM8" i="14"/>
  <c r="BL8" i="14"/>
  <c r="BK8" i="14"/>
  <c r="BI8" i="14"/>
  <c r="BH8" i="14"/>
  <c r="BG8" i="14"/>
  <c r="BF8" i="14"/>
  <c r="BE8" i="14"/>
  <c r="BC8" i="14"/>
  <c r="AU8" i="14"/>
  <c r="AV8" i="14"/>
  <c r="AW8" i="14"/>
  <c r="AX8" i="14"/>
  <c r="AY8" i="14"/>
  <c r="BA8" i="14"/>
  <c r="BB8" i="14"/>
  <c r="BP11" i="14"/>
  <c r="BP35" i="14"/>
  <c r="BP45" i="14"/>
  <c r="BP59" i="14"/>
  <c r="BP63" i="14"/>
  <c r="BP70" i="14"/>
  <c r="BP73" i="14"/>
  <c r="BP76" i="14"/>
  <c r="BP79" i="14"/>
  <c r="BP82" i="14"/>
  <c r="BP84" i="14"/>
  <c r="BP88" i="14"/>
  <c r="BP93" i="14"/>
  <c r="BP96" i="14"/>
  <c r="BP101" i="14"/>
  <c r="BP106" i="14"/>
  <c r="BP111" i="14"/>
  <c r="BP118" i="14"/>
  <c r="BP126" i="14"/>
  <c r="BP129" i="14"/>
  <c r="BP139" i="14"/>
  <c r="BP143" i="14"/>
  <c r="BP157" i="14"/>
  <c r="BP160" i="14"/>
  <c r="BP166" i="14"/>
  <c r="BO169" i="14"/>
  <c r="BP170" i="14"/>
  <c r="BP173" i="14"/>
  <c r="BP177" i="14"/>
  <c r="BP178" i="14"/>
  <c r="BP185" i="14"/>
  <c r="BP186" i="14"/>
  <c r="BP187" i="14"/>
  <c r="BP188" i="14"/>
  <c r="BP189" i="14"/>
  <c r="BP190" i="14"/>
  <c r="BP191" i="14"/>
  <c r="BP197" i="14"/>
  <c r="BP198" i="14"/>
  <c r="BP199" i="14"/>
  <c r="BP200" i="14"/>
  <c r="BP201" i="14"/>
  <c r="BP205" i="14"/>
  <c r="BP206" i="14"/>
  <c r="BO206" i="14"/>
  <c r="BP207" i="14"/>
  <c r="BP208" i="14"/>
  <c r="BP210" i="14"/>
  <c r="BP211" i="14"/>
  <c r="BO211" i="14"/>
  <c r="BP212" i="14"/>
  <c r="BP213" i="14"/>
  <c r="BP216" i="14"/>
  <c r="BP217" i="14"/>
  <c r="BO217" i="14"/>
  <c r="BP218" i="14"/>
  <c r="BP219" i="14"/>
  <c r="BP230" i="14"/>
  <c r="BP231" i="14"/>
  <c r="BO231" i="14"/>
  <c r="BP232" i="14"/>
  <c r="BP233" i="14"/>
  <c r="BO12" i="14"/>
  <c r="BO13" i="14"/>
  <c r="BO14" i="14"/>
  <c r="BO31" i="14"/>
  <c r="BO32" i="14"/>
  <c r="BP32" i="14"/>
  <c r="BO33" i="14"/>
  <c r="BO34" i="14"/>
  <c r="BO35" i="14"/>
  <c r="BO36" i="14"/>
  <c r="BP36" i="14"/>
  <c r="BO37" i="14"/>
  <c r="BO38" i="14"/>
  <c r="BO39" i="14"/>
  <c r="BO40" i="14"/>
  <c r="BP40" i="14"/>
  <c r="BO41" i="14"/>
  <c r="BO43" i="14"/>
  <c r="BO47" i="14"/>
  <c r="BO48" i="14"/>
  <c r="BO51" i="14"/>
  <c r="BO52" i="14"/>
  <c r="BO53" i="14"/>
  <c r="BP53" i="14"/>
  <c r="BO57" i="14"/>
  <c r="BO58" i="14"/>
  <c r="BO59" i="14"/>
  <c r="BO60" i="14"/>
  <c r="BO61" i="14"/>
  <c r="BO62" i="14"/>
  <c r="BO66" i="14"/>
  <c r="BO67" i="14"/>
  <c r="BO69" i="14"/>
  <c r="BO70" i="14"/>
  <c r="BO71" i="14"/>
  <c r="BO72" i="14"/>
  <c r="BO74" i="14"/>
  <c r="BO76" i="14"/>
  <c r="BO77" i="14"/>
  <c r="BO78" i="14"/>
  <c r="BO79" i="14"/>
  <c r="BO80" i="14"/>
  <c r="BO81" i="14"/>
  <c r="BO82" i="14"/>
  <c r="BO83" i="14"/>
  <c r="BO84" i="14"/>
  <c r="BO85" i="14"/>
  <c r="BO86" i="14"/>
  <c r="BO88" i="14"/>
  <c r="BO90" i="14"/>
  <c r="BO91" i="14"/>
  <c r="BO93" i="14"/>
  <c r="BO87" i="14"/>
  <c r="BO96" i="14"/>
  <c r="BO92" i="14"/>
  <c r="BO100" i="14"/>
  <c r="BO103" i="14"/>
  <c r="BO104" i="14"/>
  <c r="BO106" i="14"/>
  <c r="BO109" i="14"/>
  <c r="BO110" i="14"/>
  <c r="BO111" i="14"/>
  <c r="BO112" i="14"/>
  <c r="BO113" i="14"/>
  <c r="BO117" i="14"/>
  <c r="BO119" i="14"/>
  <c r="BO126" i="14"/>
  <c r="BO127" i="14"/>
  <c r="BO129" i="14"/>
  <c r="BO130" i="14"/>
  <c r="BO131" i="14"/>
  <c r="BO139" i="14"/>
  <c r="BO140" i="14"/>
  <c r="BO142" i="14"/>
  <c r="BO143" i="14"/>
  <c r="BO150" i="14"/>
  <c r="BO151" i="14"/>
  <c r="BO152" i="14"/>
  <c r="BO153" i="14"/>
  <c r="BO157" i="14"/>
  <c r="BO158" i="14"/>
  <c r="BO159" i="14"/>
  <c r="BO160" i="14"/>
  <c r="BO161" i="14"/>
  <c r="BO166" i="14"/>
  <c r="BO167" i="14"/>
  <c r="BO170" i="14"/>
  <c r="BO171" i="14"/>
  <c r="BO172" i="14"/>
  <c r="BO173" i="14"/>
  <c r="BO176" i="14"/>
  <c r="BO177" i="14"/>
  <c r="BO178" i="14"/>
  <c r="BO185" i="14"/>
  <c r="BO186" i="14"/>
  <c r="BO187" i="14"/>
  <c r="BO188" i="14"/>
  <c r="BO189" i="14"/>
  <c r="BO190" i="14"/>
  <c r="BO191" i="14"/>
  <c r="BO197" i="14"/>
  <c r="BO198" i="14"/>
  <c r="BO199" i="14"/>
  <c r="BO200" i="14"/>
  <c r="BO201" i="14"/>
  <c r="BO205" i="14"/>
  <c r="BO207" i="14"/>
  <c r="BO208" i="14"/>
  <c r="BO210" i="14"/>
  <c r="BO212" i="14"/>
  <c r="BO213" i="14"/>
  <c r="BO216" i="14"/>
  <c r="BO218" i="14"/>
  <c r="BO219" i="14"/>
  <c r="BO230" i="14"/>
  <c r="BO232" i="14"/>
  <c r="AI33" i="14"/>
  <c r="BO184" i="14"/>
  <c r="AI11" i="14"/>
  <c r="BO233" i="14"/>
  <c r="BQ233" i="14" s="1"/>
  <c r="D233" i="14" s="1"/>
  <c r="AH88" i="14"/>
  <c r="AI88" i="14"/>
  <c r="AH34" i="14"/>
  <c r="AI34" i="14"/>
  <c r="AH69" i="14"/>
  <c r="AI69" i="14"/>
  <c r="AH57" i="14"/>
  <c r="AI57" i="14"/>
  <c r="AI14" i="14"/>
  <c r="AH14" i="14"/>
  <c r="AI52" i="14"/>
  <c r="AH52" i="14"/>
  <c r="AI58" i="14"/>
  <c r="AI48" i="14"/>
  <c r="AH48" i="14"/>
  <c r="AI40" i="14"/>
  <c r="AH59" i="14"/>
  <c r="AI59" i="14"/>
  <c r="AH47" i="14"/>
  <c r="AI47" i="14"/>
  <c r="AH78" i="14"/>
  <c r="AI78" i="14"/>
  <c r="AH33" i="14"/>
  <c r="AI45" i="14"/>
  <c r="AH45" i="14"/>
  <c r="AG15" i="14"/>
  <c r="AA15" i="14"/>
  <c r="K15" i="14"/>
  <c r="AD15" i="14" s="1"/>
  <c r="BO15" i="14"/>
  <c r="BP15" i="14"/>
  <c r="BO42" i="14"/>
  <c r="BP49" i="14"/>
  <c r="BO50" i="14"/>
  <c r="BP56" i="14"/>
  <c r="BP75" i="14"/>
  <c r="BO97" i="14"/>
  <c r="BO107" i="14"/>
  <c r="BO26" i="14"/>
  <c r="BP132" i="14"/>
  <c r="BO133" i="14"/>
  <c r="BO134" i="14"/>
  <c r="BP144" i="14"/>
  <c r="BP214" i="14"/>
  <c r="AI50" i="14"/>
  <c r="AH49" i="14"/>
  <c r="K16" i="14"/>
  <c r="AI54" i="14"/>
  <c r="AI42" i="14"/>
  <c r="AI220" i="14"/>
  <c r="AH130" i="14"/>
  <c r="AH134" i="14"/>
  <c r="AI135" i="14"/>
  <c r="AE88" i="14"/>
  <c r="Y88" i="14"/>
  <c r="BP58" i="14"/>
  <c r="BP51" i="14"/>
  <c r="BP47" i="14"/>
  <c r="BP43" i="14"/>
  <c r="BP38" i="14"/>
  <c r="BP34" i="14"/>
  <c r="BP14" i="14"/>
  <c r="BP12" i="14"/>
  <c r="BO235" i="14"/>
  <c r="BP175" i="14"/>
  <c r="BP135" i="14"/>
  <c r="BO54" i="14"/>
  <c r="BQ54" i="14" s="1"/>
  <c r="BP16" i="14"/>
  <c r="BP220" i="14"/>
  <c r="BO214" i="14"/>
  <c r="BO144" i="14"/>
  <c r="BP134" i="14"/>
  <c r="BP133" i="14"/>
  <c r="BP26" i="14"/>
  <c r="BO75" i="14"/>
  <c r="BO56" i="14"/>
  <c r="BO49" i="14"/>
  <c r="BP42" i="14"/>
  <c r="BO175" i="14"/>
  <c r="BO135" i="14"/>
  <c r="BO16" i="14"/>
  <c r="BO132" i="14"/>
  <c r="BP107" i="14"/>
  <c r="BP97" i="14"/>
  <c r="BP50" i="14"/>
  <c r="AI35" i="14"/>
  <c r="AD231" i="14"/>
  <c r="X180" i="14"/>
  <c r="AD181" i="14"/>
  <c r="X162" i="14"/>
  <c r="AD141" i="14"/>
  <c r="X136" i="14"/>
  <c r="X216" i="14"/>
  <c r="Y135" i="14"/>
  <c r="AH46" i="14"/>
  <c r="AD163" i="14"/>
  <c r="BP66" i="14"/>
  <c r="BP60" i="14"/>
  <c r="BP48" i="14"/>
  <c r="BP37" i="14"/>
  <c r="BP13" i="14"/>
  <c r="BP184" i="14"/>
  <c r="BP44" i="14"/>
  <c r="BP145" i="14"/>
  <c r="BO145" i="14"/>
  <c r="BP174" i="14"/>
  <c r="BO203" i="14"/>
  <c r="BO202" i="14"/>
  <c r="BP202" i="14"/>
  <c r="BO179" i="14"/>
  <c r="BO163" i="14"/>
  <c r="BO174" i="14"/>
  <c r="BP204" i="14"/>
  <c r="BP183" i="14"/>
  <c r="BP182" i="14"/>
  <c r="BP181" i="14"/>
  <c r="BP136" i="14"/>
  <c r="BO68" i="14"/>
  <c r="BO44" i="14"/>
  <c r="BP46" i="14"/>
  <c r="BO204" i="14"/>
  <c r="BO183" i="14"/>
  <c r="BO182" i="14"/>
  <c r="BO181" i="14"/>
  <c r="BP180" i="14"/>
  <c r="BO180" i="14"/>
  <c r="BP162" i="14"/>
  <c r="BP141" i="14"/>
  <c r="BO136" i="14"/>
  <c r="BO95" i="14"/>
  <c r="BP95" i="14"/>
  <c r="BO46" i="14"/>
  <c r="BP203" i="14"/>
  <c r="BP179" i="14"/>
  <c r="BP163" i="14"/>
  <c r="BO162" i="14"/>
  <c r="BO141" i="14"/>
  <c r="BP94" i="14"/>
  <c r="BP68" i="14"/>
  <c r="BO94" i="14"/>
  <c r="BP172" i="14"/>
  <c r="BP167" i="14"/>
  <c r="BP159" i="14"/>
  <c r="BP142" i="14"/>
  <c r="BP130" i="14"/>
  <c r="BP119" i="14"/>
  <c r="BP113" i="14"/>
  <c r="BP109" i="14"/>
  <c r="BP103" i="14"/>
  <c r="BP92" i="14"/>
  <c r="BP91" i="14"/>
  <c r="BP85" i="14"/>
  <c r="BP81" i="14"/>
  <c r="BP77" i="14"/>
  <c r="BP72" i="14"/>
  <c r="BP67" i="14"/>
  <c r="BP61" i="14"/>
  <c r="BP52" i="14"/>
  <c r="BP39" i="14"/>
  <c r="BP31" i="14"/>
  <c r="AF230" i="14"/>
  <c r="AD219" i="14"/>
  <c r="AE203" i="14"/>
  <c r="AE202" i="14"/>
  <c r="Y202" i="14"/>
  <c r="V27" i="14"/>
  <c r="BO25" i="14"/>
  <c r="BO20" i="14"/>
  <c r="BO98" i="14"/>
  <c r="BO21" i="14"/>
  <c r="BO19" i="14"/>
  <c r="BO18" i="14"/>
  <c r="BO105" i="14"/>
  <c r="BO102" i="14"/>
  <c r="BP20" i="14"/>
  <c r="BP102" i="14"/>
  <c r="BP19" i="14"/>
  <c r="BP21" i="14"/>
  <c r="BP98" i="14"/>
  <c r="BP25" i="14"/>
  <c r="Y25" i="14"/>
  <c r="AG20" i="14"/>
  <c r="BP18" i="14"/>
  <c r="BO220" i="14"/>
  <c r="BP235" i="14"/>
  <c r="BO11" i="14"/>
  <c r="BP33" i="14"/>
  <c r="BP41" i="14"/>
  <c r="BO45" i="14"/>
  <c r="BP57" i="14"/>
  <c r="BP62" i="14"/>
  <c r="BO63" i="14"/>
  <c r="BP69" i="14"/>
  <c r="BP71" i="14"/>
  <c r="BO73" i="14"/>
  <c r="BP74" i="14"/>
  <c r="BP78" i="14"/>
  <c r="BP80" i="14"/>
  <c r="BP83" i="14"/>
  <c r="BP86" i="14"/>
  <c r="BQ86" i="14" s="1"/>
  <c r="D86" i="14" s="1"/>
  <c r="BP90" i="14"/>
  <c r="BP87" i="14"/>
  <c r="BP100" i="14"/>
  <c r="BO101" i="14"/>
  <c r="BP104" i="14"/>
  <c r="BP110" i="14"/>
  <c r="BP112" i="14"/>
  <c r="BP117" i="14"/>
  <c r="BO118" i="14"/>
  <c r="BP127" i="14"/>
  <c r="BP131" i="14"/>
  <c r="BP140" i="14"/>
  <c r="BP150" i="14"/>
  <c r="BP153" i="14"/>
  <c r="BP158" i="14"/>
  <c r="BP161" i="14"/>
  <c r="BP169" i="14"/>
  <c r="BP171" i="14"/>
  <c r="BP176" i="14"/>
  <c r="AD100" i="14"/>
  <c r="AD185" i="14"/>
  <c r="X145" i="14"/>
  <c r="AD145" i="14"/>
  <c r="X179" i="14"/>
  <c r="AD179" i="14"/>
  <c r="AD182" i="14"/>
  <c r="X182" i="14"/>
  <c r="X183" i="14"/>
  <c r="AD183" i="14"/>
  <c r="AA19" i="14"/>
  <c r="AG62" i="14"/>
  <c r="BP28" i="14"/>
  <c r="BO27" i="14"/>
  <c r="BP105" i="14"/>
  <c r="BP27" i="14"/>
  <c r="BO28" i="14"/>
  <c r="AF234" i="14"/>
  <c r="AF195" i="14"/>
  <c r="AF121" i="14"/>
  <c r="AD122" i="14"/>
  <c r="AF122" i="14"/>
  <c r="AD24" i="14"/>
  <c r="AF24" i="14"/>
  <c r="AD148" i="14"/>
  <c r="Y154" i="14"/>
  <c r="AA154" i="14"/>
  <c r="AF154" i="14"/>
  <c r="AD155" i="14"/>
  <c r="AF155" i="14"/>
  <c r="AF64" i="14"/>
  <c r="Z46" i="14"/>
  <c r="AD174" i="14"/>
  <c r="Z174" i="14"/>
  <c r="AF174" i="14"/>
  <c r="AA235" i="14"/>
  <c r="AD97" i="14"/>
  <c r="X97" i="14"/>
  <c r="AA26" i="14"/>
  <c r="Y175" i="14"/>
  <c r="AF75" i="14"/>
  <c r="AF50" i="14"/>
  <c r="AF175" i="14"/>
  <c r="Z134" i="14"/>
  <c r="Z68" i="14"/>
  <c r="AF68" i="14"/>
  <c r="Y94" i="14"/>
  <c r="AD204" i="14"/>
  <c r="X204" i="14"/>
  <c r="AE105" i="14"/>
  <c r="X49" i="14" l="1"/>
  <c r="BP89" i="14"/>
  <c r="BP65" i="14"/>
  <c r="BO65" i="14"/>
  <c r="BQ65" i="14" s="1"/>
  <c r="BP24" i="14"/>
  <c r="BO122" i="14"/>
  <c r="BO108" i="14"/>
  <c r="AD154" i="14"/>
  <c r="Z21" i="14"/>
  <c r="BP108" i="14"/>
  <c r="Z207" i="14"/>
  <c r="Y60" i="14"/>
  <c r="X177" i="14"/>
  <c r="BO115" i="14"/>
  <c r="AF98" i="14"/>
  <c r="AQ98" i="14" s="1"/>
  <c r="AA213" i="14"/>
  <c r="BP115" i="14"/>
  <c r="R234" i="14"/>
  <c r="AF123" i="14"/>
  <c r="R23" i="14"/>
  <c r="Y19" i="14"/>
  <c r="AD234" i="14"/>
  <c r="AG107" i="14"/>
  <c r="AR107" i="14" s="1"/>
  <c r="AQ64" i="14"/>
  <c r="R168" i="14"/>
  <c r="AE106" i="14"/>
  <c r="AP106" i="14" s="1"/>
  <c r="AF44" i="14"/>
  <c r="AQ44" i="14" s="1"/>
  <c r="AE174" i="14"/>
  <c r="AQ195" i="14"/>
  <c r="Y110" i="14"/>
  <c r="AD95" i="14"/>
  <c r="AD135" i="14"/>
  <c r="AA119" i="14"/>
  <c r="AR119" i="14" s="1"/>
  <c r="AF132" i="14"/>
  <c r="AQ132" i="14" s="1"/>
  <c r="AG16" i="14"/>
  <c r="AR16" i="14" s="1"/>
  <c r="AE68" i="14"/>
  <c r="AF168" i="14"/>
  <c r="AF133" i="14"/>
  <c r="AE136" i="14"/>
  <c r="Y155" i="14"/>
  <c r="AP155" i="14" s="1"/>
  <c r="AD169" i="14"/>
  <c r="AD194" i="14"/>
  <c r="AQ123" i="14"/>
  <c r="AE11" i="14"/>
  <c r="AP11" i="14" s="1"/>
  <c r="X89" i="14"/>
  <c r="AO89" i="14" s="1"/>
  <c r="Z66" i="14"/>
  <c r="AD117" i="14"/>
  <c r="X161" i="14"/>
  <c r="AG68" i="14"/>
  <c r="AR68" i="14" s="1"/>
  <c r="AP105" i="14"/>
  <c r="V111" i="14"/>
  <c r="AE180" i="14"/>
  <c r="Z203" i="14"/>
  <c r="AQ203" i="14" s="1"/>
  <c r="Y145" i="14"/>
  <c r="AP145" i="14" s="1"/>
  <c r="AF183" i="14"/>
  <c r="AF136" i="14"/>
  <c r="AQ136" i="14" s="1"/>
  <c r="Z162" i="14"/>
  <c r="AQ162" i="14" s="1"/>
  <c r="X96" i="14"/>
  <c r="AO96" i="14" s="1"/>
  <c r="AE18" i="14"/>
  <c r="AP18" i="14" s="1"/>
  <c r="AD76" i="14"/>
  <c r="AG139" i="14"/>
  <c r="AE182" i="14"/>
  <c r="Z142" i="14"/>
  <c r="AQ142" i="14" s="1"/>
  <c r="AA72" i="14"/>
  <c r="AQ122" i="14"/>
  <c r="AD101" i="14"/>
  <c r="AO101" i="14" s="1"/>
  <c r="AA113" i="14"/>
  <c r="AR113" i="14" s="1"/>
  <c r="AE179" i="14"/>
  <c r="AP179" i="14" s="1"/>
  <c r="Z19" i="14"/>
  <c r="AQ19" i="14" s="1"/>
  <c r="AE162" i="14"/>
  <c r="AP162" i="14" s="1"/>
  <c r="Y86" i="14"/>
  <c r="Y183" i="14"/>
  <c r="AP183" i="14" s="1"/>
  <c r="AF163" i="14"/>
  <c r="AQ163" i="14" s="1"/>
  <c r="AF145" i="14"/>
  <c r="AQ145" i="14" s="1"/>
  <c r="AG66" i="14"/>
  <c r="Y139" i="14"/>
  <c r="AP139" i="14" s="1"/>
  <c r="Y181" i="14"/>
  <c r="AP181" i="14" s="1"/>
  <c r="AP54" i="14"/>
  <c r="AA44" i="14"/>
  <c r="AR44" i="14" s="1"/>
  <c r="BQ197" i="14"/>
  <c r="D197" i="14" s="1"/>
  <c r="BQ127" i="14"/>
  <c r="D127" i="14" s="1"/>
  <c r="AO194" i="14"/>
  <c r="AF62" i="14"/>
  <c r="V144" i="14"/>
  <c r="AG75" i="14"/>
  <c r="AR75" i="14" s="1"/>
  <c r="AD186" i="14"/>
  <c r="AG46" i="14"/>
  <c r="Y100" i="14"/>
  <c r="V207" i="14"/>
  <c r="V150" i="14"/>
  <c r="AS221" i="14"/>
  <c r="AS224" i="14"/>
  <c r="AE13" i="14"/>
  <c r="Y143" i="14"/>
  <c r="AP143" i="14" s="1"/>
  <c r="AG47" i="14"/>
  <c r="AR47" i="14" s="1"/>
  <c r="AF188" i="14"/>
  <c r="AQ188" i="14" s="1"/>
  <c r="AF57" i="14"/>
  <c r="AQ57" i="14" s="1"/>
  <c r="AA232" i="14"/>
  <c r="AR232" i="14" s="1"/>
  <c r="AG206" i="14"/>
  <c r="AR206" i="14" s="1"/>
  <c r="Z167" i="14"/>
  <c r="AQ167" i="14" s="1"/>
  <c r="AF124" i="14"/>
  <c r="AQ124" i="14" s="1"/>
  <c r="AF196" i="14"/>
  <c r="AQ196" i="14" s="1"/>
  <c r="Y84" i="14"/>
  <c r="AG184" i="14"/>
  <c r="Y82" i="14"/>
  <c r="AP82" i="14" s="1"/>
  <c r="AF181" i="14"/>
  <c r="AQ181" i="14" s="1"/>
  <c r="AF204" i="14"/>
  <c r="AQ204" i="14" s="1"/>
  <c r="AD60" i="14"/>
  <c r="AO60" i="14" s="1"/>
  <c r="AA202" i="14"/>
  <c r="AR202" i="14" s="1"/>
  <c r="AA158" i="14"/>
  <c r="AR158" i="14" s="1"/>
  <c r="Z170" i="14"/>
  <c r="AQ170" i="14" s="1"/>
  <c r="AD168" i="14"/>
  <c r="AF141" i="14"/>
  <c r="AQ141" i="14" s="1"/>
  <c r="Z111" i="14"/>
  <c r="AQ111" i="14" s="1"/>
  <c r="AG96" i="14"/>
  <c r="AR96" i="14" s="1"/>
  <c r="Z212" i="14"/>
  <c r="AQ212" i="14" s="1"/>
  <c r="V212" i="14"/>
  <c r="AF205" i="14"/>
  <c r="AQ205" i="14" s="1"/>
  <c r="Z210" i="14"/>
  <c r="AQ210" i="14" s="1"/>
  <c r="X198" i="14"/>
  <c r="AE16" i="14"/>
  <c r="AP16" i="14" s="1"/>
  <c r="AA64" i="14"/>
  <c r="AR64" i="14" s="1"/>
  <c r="BQ63" i="14"/>
  <c r="D63" i="14" s="1"/>
  <c r="BQ220" i="14"/>
  <c r="N220" i="14" s="1"/>
  <c r="AG220" i="14" s="1"/>
  <c r="AG171" i="14"/>
  <c r="AR171" i="14" s="1"/>
  <c r="Z31" i="14"/>
  <c r="X205" i="14"/>
  <c r="AO205" i="14" s="1"/>
  <c r="V24" i="14"/>
  <c r="AS65" i="14"/>
  <c r="AE104" i="14"/>
  <c r="AP104" i="14" s="1"/>
  <c r="AD34" i="14"/>
  <c r="AO34" i="14" s="1"/>
  <c r="Y91" i="14"/>
  <c r="Y31" i="14"/>
  <c r="Z87" i="14"/>
  <c r="AA188" i="14"/>
  <c r="X191" i="14"/>
  <c r="AO191" i="14" s="1"/>
  <c r="Y130" i="14"/>
  <c r="AP130" i="14" s="1"/>
  <c r="BQ60" i="14"/>
  <c r="M60" i="14" s="1"/>
  <c r="AF60" i="14" s="1"/>
  <c r="AG40" i="14"/>
  <c r="Z84" i="14"/>
  <c r="AE235" i="14"/>
  <c r="AG118" i="14"/>
  <c r="AR118" i="14" s="1"/>
  <c r="AF176" i="14"/>
  <c r="AA57" i="14"/>
  <c r="AR57" i="14" s="1"/>
  <c r="AS222" i="14"/>
  <c r="AF199" i="14"/>
  <c r="AD190" i="14"/>
  <c r="AO190" i="14" s="1"/>
  <c r="AG126" i="14"/>
  <c r="AA94" i="14"/>
  <c r="AR94" i="14" s="1"/>
  <c r="Y38" i="14"/>
  <c r="AD178" i="14"/>
  <c r="AG203" i="14"/>
  <c r="AR203" i="14" s="1"/>
  <c r="Z52" i="14"/>
  <c r="AQ52" i="14" s="1"/>
  <c r="AS223" i="14"/>
  <c r="V89" i="14"/>
  <c r="BQ169" i="14"/>
  <c r="D169" i="14" s="1"/>
  <c r="AF80" i="14"/>
  <c r="AQ80" i="14" s="1"/>
  <c r="Z104" i="14"/>
  <c r="Z201" i="14"/>
  <c r="AQ201" i="14" s="1"/>
  <c r="AD170" i="14"/>
  <c r="AO170" i="14" s="1"/>
  <c r="V120" i="14"/>
  <c r="Y114" i="14"/>
  <c r="AP114" i="14" s="1"/>
  <c r="AE115" i="14"/>
  <c r="AP115" i="14" s="1"/>
  <c r="X212" i="14"/>
  <c r="AO212" i="14" s="1"/>
  <c r="AR212" i="14"/>
  <c r="Y212" i="14"/>
  <c r="AP212" i="14" s="1"/>
  <c r="Z89" i="14"/>
  <c r="AQ89" i="14" s="1"/>
  <c r="AP89" i="14"/>
  <c r="AE70" i="14"/>
  <c r="AP70" i="14" s="1"/>
  <c r="V11" i="14"/>
  <c r="V167" i="14"/>
  <c r="V148" i="14"/>
  <c r="V16" i="14"/>
  <c r="BQ78" i="14"/>
  <c r="K78" i="14" s="1"/>
  <c r="Y56" i="14"/>
  <c r="AA79" i="14"/>
  <c r="AR79" i="14" s="1"/>
  <c r="Z208" i="14"/>
  <c r="AQ208" i="14" s="1"/>
  <c r="AG27" i="14"/>
  <c r="AR27" i="14" s="1"/>
  <c r="AO148" i="14"/>
  <c r="R121" i="14"/>
  <c r="AF51" i="14"/>
  <c r="AQ51" i="14" s="1"/>
  <c r="Z18" i="14"/>
  <c r="AQ18" i="14" s="1"/>
  <c r="BQ101" i="14"/>
  <c r="D101" i="14" s="1"/>
  <c r="AA25" i="14"/>
  <c r="AR25" i="14" s="1"/>
  <c r="AF140" i="14"/>
  <c r="AQ140" i="14" s="1"/>
  <c r="AD43" i="14"/>
  <c r="AO43" i="14" s="1"/>
  <c r="AE142" i="14"/>
  <c r="AP142" i="14" s="1"/>
  <c r="Z106" i="14"/>
  <c r="AQ106" i="14" s="1"/>
  <c r="BQ12" i="14"/>
  <c r="D12" i="14" s="1"/>
  <c r="AR188" i="14"/>
  <c r="AP203" i="14"/>
  <c r="AD23" i="14"/>
  <c r="AO23" i="14" s="1"/>
  <c r="Z26" i="14"/>
  <c r="AQ26" i="14" s="1"/>
  <c r="Y27" i="14"/>
  <c r="AP27" i="14" s="1"/>
  <c r="AQ168" i="14"/>
  <c r="AD98" i="14"/>
  <c r="AO98" i="14" s="1"/>
  <c r="X160" i="14"/>
  <c r="AO160" i="14" s="1"/>
  <c r="AA106" i="14"/>
  <c r="AR106" i="14" s="1"/>
  <c r="AF59" i="14"/>
  <c r="AQ59" i="14" s="1"/>
  <c r="Z103" i="14"/>
  <c r="AQ103" i="14" s="1"/>
  <c r="AD126" i="14"/>
  <c r="AA63" i="14"/>
  <c r="AR63" i="14" s="1"/>
  <c r="AD220" i="14"/>
  <c r="AO220" i="14" s="1"/>
  <c r="AE20" i="14"/>
  <c r="AP20" i="14" s="1"/>
  <c r="AD214" i="14"/>
  <c r="AO214" i="14" s="1"/>
  <c r="X87" i="14"/>
  <c r="AO87" i="14" s="1"/>
  <c r="AF148" i="14"/>
  <c r="AQ148" i="14" s="1"/>
  <c r="AD121" i="14"/>
  <c r="AO121" i="14" s="1"/>
  <c r="AF14" i="14"/>
  <c r="AQ14" i="14" s="1"/>
  <c r="AD139" i="14"/>
  <c r="AO139" i="14" s="1"/>
  <c r="AF42" i="14"/>
  <c r="AQ42" i="14" s="1"/>
  <c r="AD17" i="14"/>
  <c r="AO17" i="14" s="1"/>
  <c r="AD124" i="14"/>
  <c r="AO124" i="14" s="1"/>
  <c r="BQ171" i="14"/>
  <c r="D171" i="14" s="1"/>
  <c r="AA13" i="14"/>
  <c r="AA143" i="14"/>
  <c r="AR143" i="14" s="1"/>
  <c r="AG69" i="14"/>
  <c r="AR69" i="14" s="1"/>
  <c r="AG101" i="14"/>
  <c r="AR101" i="14" s="1"/>
  <c r="X132" i="14"/>
  <c r="AO132" i="14" s="1"/>
  <c r="AE35" i="14"/>
  <c r="AP35" i="14" s="1"/>
  <c r="Z81" i="14"/>
  <c r="AQ81" i="14" s="1"/>
  <c r="AD74" i="14"/>
  <c r="AO74" i="14" s="1"/>
  <c r="BQ178" i="14"/>
  <c r="D178" i="14" s="1"/>
  <c r="V206" i="14"/>
  <c r="V220" i="14"/>
  <c r="V54" i="14"/>
  <c r="Y74" i="14"/>
  <c r="AP74" i="14" s="1"/>
  <c r="Y141" i="14"/>
  <c r="AP141" i="14" s="1"/>
  <c r="AD51" i="14"/>
  <c r="AO51" i="14" s="1"/>
  <c r="AF96" i="14"/>
  <c r="AQ96" i="14" s="1"/>
  <c r="AO219" i="14"/>
  <c r="AQ133" i="14"/>
  <c r="AD41" i="14"/>
  <c r="AO41" i="14" s="1"/>
  <c r="AG186" i="14"/>
  <c r="Z135" i="14"/>
  <c r="AQ135" i="14" s="1"/>
  <c r="AQ75" i="14"/>
  <c r="AF70" i="14"/>
  <c r="AQ70" i="14" s="1"/>
  <c r="AD13" i="14"/>
  <c r="AF172" i="14"/>
  <c r="AQ172" i="14" s="1"/>
  <c r="X119" i="14"/>
  <c r="AO119" i="14" s="1"/>
  <c r="BQ50" i="14"/>
  <c r="L50" i="14" s="1"/>
  <c r="AE50" i="14" s="1"/>
  <c r="Z11" i="14"/>
  <c r="AQ11" i="14" s="1"/>
  <c r="Y79" i="14"/>
  <c r="AP79" i="14" s="1"/>
  <c r="AD127" i="14"/>
  <c r="AE71" i="14"/>
  <c r="AP71" i="14" s="1"/>
  <c r="X50" i="14"/>
  <c r="AO50" i="14" s="1"/>
  <c r="AG43" i="14"/>
  <c r="AR43" i="14" s="1"/>
  <c r="AA74" i="14"/>
  <c r="AR74" i="14" s="1"/>
  <c r="AG178" i="14"/>
  <c r="AQ175" i="14"/>
  <c r="AD173" i="14"/>
  <c r="AO173" i="14" s="1"/>
  <c r="BQ11" i="14"/>
  <c r="K11" i="14" s="1"/>
  <c r="R11" i="14" s="1"/>
  <c r="AG199" i="14"/>
  <c r="AE81" i="14"/>
  <c r="AP81" i="14" s="1"/>
  <c r="AG218" i="14"/>
  <c r="AR218" i="14" s="1"/>
  <c r="Z90" i="14"/>
  <c r="AQ90" i="14" s="1"/>
  <c r="AA85" i="14"/>
  <c r="AF159" i="14"/>
  <c r="AQ159" i="14" s="1"/>
  <c r="X66" i="14"/>
  <c r="AF129" i="14"/>
  <c r="AQ129" i="14" s="1"/>
  <c r="AD184" i="14"/>
  <c r="Z100" i="14"/>
  <c r="BQ73" i="14"/>
  <c r="K73" i="14" s="1"/>
  <c r="X73" i="14" s="1"/>
  <c r="Y190" i="14"/>
  <c r="Y197" i="14"/>
  <c r="BQ34" i="14"/>
  <c r="N34" i="14" s="1"/>
  <c r="AG34" i="14" s="1"/>
  <c r="AE69" i="14"/>
  <c r="AP69" i="14" s="1"/>
  <c r="AP154" i="14"/>
  <c r="AF101" i="14"/>
  <c r="AQ101" i="14" s="1"/>
  <c r="AG170" i="14"/>
  <c r="AR170" i="14" s="1"/>
  <c r="AE61" i="14"/>
  <c r="AP61" i="14" s="1"/>
  <c r="X110" i="14"/>
  <c r="V158" i="14"/>
  <c r="V59" i="14"/>
  <c r="X77" i="14"/>
  <c r="X157" i="14"/>
  <c r="AD120" i="14"/>
  <c r="AO120" i="14" s="1"/>
  <c r="BQ105" i="14"/>
  <c r="K105" i="14" s="1"/>
  <c r="AD105" i="14" s="1"/>
  <c r="AG167" i="14"/>
  <c r="AR167" i="14" s="1"/>
  <c r="X92" i="14"/>
  <c r="AO92" i="14" s="1"/>
  <c r="AA11" i="14"/>
  <c r="AR11" i="14" s="1"/>
  <c r="BQ67" i="14"/>
  <c r="D67" i="14" s="1"/>
  <c r="AE189" i="14"/>
  <c r="AP189" i="14" s="1"/>
  <c r="BQ40" i="14"/>
  <c r="L40" i="14" s="1"/>
  <c r="AE40" i="14" s="1"/>
  <c r="V42" i="14"/>
  <c r="Y185" i="14"/>
  <c r="BQ49" i="14"/>
  <c r="L49" i="14" s="1"/>
  <c r="AE49" i="14" s="1"/>
  <c r="Y219" i="14"/>
  <c r="AP219" i="14" s="1"/>
  <c r="Z41" i="14"/>
  <c r="AQ41" i="14" s="1"/>
  <c r="BQ210" i="14"/>
  <c r="D210" i="14" s="1"/>
  <c r="X42" i="14"/>
  <c r="AO42" i="14" s="1"/>
  <c r="AF67" i="14"/>
  <c r="Z45" i="14"/>
  <c r="AQ45" i="14" s="1"/>
  <c r="AF152" i="14"/>
  <c r="AQ152" i="14" s="1"/>
  <c r="BQ152" i="14"/>
  <c r="AO155" i="14"/>
  <c r="Z83" i="14"/>
  <c r="AQ83" i="14" s="1"/>
  <c r="Z191" i="14"/>
  <c r="AQ191" i="14" s="1"/>
  <c r="AF187" i="14"/>
  <c r="AQ187" i="14" s="1"/>
  <c r="AG83" i="14"/>
  <c r="AR83" i="14" s="1"/>
  <c r="Z118" i="14"/>
  <c r="AQ118" i="14" s="1"/>
  <c r="AD38" i="14"/>
  <c r="X176" i="14"/>
  <c r="AP135" i="14"/>
  <c r="X118" i="14"/>
  <c r="AO118" i="14" s="1"/>
  <c r="AG230" i="14"/>
  <c r="X140" i="14"/>
  <c r="AO140" i="14" s="1"/>
  <c r="AA211" i="14"/>
  <c r="AR211" i="14" s="1"/>
  <c r="Z127" i="14"/>
  <c r="AA130" i="14"/>
  <c r="AR130" i="14" s="1"/>
  <c r="V159" i="14"/>
  <c r="V81" i="14"/>
  <c r="V15" i="14"/>
  <c r="AQ54" i="14"/>
  <c r="V136" i="14"/>
  <c r="V19" i="14"/>
  <c r="V122" i="14"/>
  <c r="V168" i="14"/>
  <c r="AG104" i="14"/>
  <c r="AE117" i="14"/>
  <c r="V70" i="14"/>
  <c r="V143" i="14"/>
  <c r="V213" i="14"/>
  <c r="V140" i="14"/>
  <c r="AR54" i="14"/>
  <c r="Y108" i="14"/>
  <c r="AP108" i="14" s="1"/>
  <c r="AG152" i="14"/>
  <c r="AR152" i="14" s="1"/>
  <c r="AG157" i="14"/>
  <c r="AE93" i="14"/>
  <c r="AP93" i="14" s="1"/>
  <c r="Z139" i="14"/>
  <c r="AQ139" i="14" s="1"/>
  <c r="Z130" i="14"/>
  <c r="AQ130" i="14" s="1"/>
  <c r="AD81" i="14"/>
  <c r="AO81" i="14" s="1"/>
  <c r="AF198" i="14"/>
  <c r="BQ62" i="14"/>
  <c r="D62" i="14" s="1"/>
  <c r="AA38" i="14"/>
  <c r="Y127" i="14"/>
  <c r="BQ25" i="14"/>
  <c r="K25" i="14" s="1"/>
  <c r="R25" i="14" s="1"/>
  <c r="X15" i="14"/>
  <c r="AO15" i="14" s="1"/>
  <c r="AE169" i="14"/>
  <c r="BQ158" i="14"/>
  <c r="D158" i="14" s="1"/>
  <c r="BQ83" i="14"/>
  <c r="D83" i="14" s="1"/>
  <c r="BQ39" i="14"/>
  <c r="D39" i="14" s="1"/>
  <c r="Z231" i="14"/>
  <c r="AQ231" i="14" s="1"/>
  <c r="BQ93" i="14"/>
  <c r="K93" i="14" s="1"/>
  <c r="AD64" i="14"/>
  <c r="AO64" i="14" s="1"/>
  <c r="AE63" i="14"/>
  <c r="AP63" i="14" s="1"/>
  <c r="AF219" i="14"/>
  <c r="AQ219" i="14" s="1"/>
  <c r="BQ110" i="14"/>
  <c r="D110" i="14" s="1"/>
  <c r="AG201" i="14"/>
  <c r="AR201" i="14" s="1"/>
  <c r="AD59" i="14"/>
  <c r="AO59" i="14" s="1"/>
  <c r="AE153" i="14"/>
  <c r="AP153" i="14" s="1"/>
  <c r="BQ52" i="14"/>
  <c r="L52" i="14" s="1"/>
  <c r="AD91" i="14"/>
  <c r="AO91" i="14" s="1"/>
  <c r="X85" i="14"/>
  <c r="AD52" i="14"/>
  <c r="X88" i="14"/>
  <c r="AO88" i="14" s="1"/>
  <c r="AD83" i="14"/>
  <c r="AO83" i="14" s="1"/>
  <c r="Z177" i="14"/>
  <c r="Y172" i="14"/>
  <c r="AP172" i="14" s="1"/>
  <c r="AF113" i="14"/>
  <c r="AQ113" i="14" s="1"/>
  <c r="BQ133" i="14"/>
  <c r="N133" i="14" s="1"/>
  <c r="AG133" i="14" s="1"/>
  <c r="BQ175" i="14"/>
  <c r="N175" i="14" s="1"/>
  <c r="AG175" i="14" s="1"/>
  <c r="AA200" i="14"/>
  <c r="AR200" i="14" s="1"/>
  <c r="V14" i="14"/>
  <c r="BQ69" i="14"/>
  <c r="K69" i="14" s="1"/>
  <c r="X69" i="14" s="1"/>
  <c r="AE213" i="14"/>
  <c r="AP213" i="14" s="1"/>
  <c r="AE101" i="14"/>
  <c r="AP101" i="14" s="1"/>
  <c r="Y112" i="14"/>
  <c r="AP112" i="14" s="1"/>
  <c r="BQ112" i="14"/>
  <c r="K112" i="14" s="1"/>
  <c r="AE211" i="14"/>
  <c r="AP211" i="14" s="1"/>
  <c r="AD61" i="14"/>
  <c r="AE166" i="14"/>
  <c r="X171" i="14"/>
  <c r="AO171" i="14" s="1"/>
  <c r="BQ150" i="14"/>
  <c r="D150" i="14" s="1"/>
  <c r="BQ45" i="14"/>
  <c r="L45" i="14" s="1"/>
  <c r="AE45" i="14" s="1"/>
  <c r="Z77" i="14"/>
  <c r="AG14" i="14"/>
  <c r="AR14" i="14" s="1"/>
  <c r="AG95" i="14"/>
  <c r="AR95" i="14" s="1"/>
  <c r="Z37" i="14"/>
  <c r="AE80" i="14"/>
  <c r="AP80" i="14" s="1"/>
  <c r="Y167" i="14"/>
  <c r="AP167" i="14" s="1"/>
  <c r="AG77" i="14"/>
  <c r="AE119" i="14"/>
  <c r="AP119" i="14" s="1"/>
  <c r="AF235" i="14"/>
  <c r="BQ135" i="14"/>
  <c r="N135" i="14" s="1"/>
  <c r="AG135" i="14" s="1"/>
  <c r="Y161" i="14"/>
  <c r="AP161" i="14" s="1"/>
  <c r="V119" i="14"/>
  <c r="V232" i="14"/>
  <c r="V41" i="14"/>
  <c r="V92" i="14"/>
  <c r="V217" i="14"/>
  <c r="V75" i="14"/>
  <c r="V107" i="14"/>
  <c r="V26" i="14"/>
  <c r="V133" i="14"/>
  <c r="AO54" i="14"/>
  <c r="AO135" i="14"/>
  <c r="V175" i="14"/>
  <c r="AO163" i="14"/>
  <c r="V105" i="14"/>
  <c r="AS125" i="14"/>
  <c r="D125" i="14" s="1"/>
  <c r="V25" i="14"/>
  <c r="V22" i="14"/>
  <c r="V123" i="14"/>
  <c r="V195" i="14"/>
  <c r="Y21" i="14"/>
  <c r="AP21" i="14" s="1"/>
  <c r="Z92" i="14"/>
  <c r="AQ92" i="14" s="1"/>
  <c r="AQ46" i="14"/>
  <c r="Y51" i="14"/>
  <c r="AP51" i="14" s="1"/>
  <c r="AG207" i="14"/>
  <c r="AR207" i="14" s="1"/>
  <c r="AA177" i="14"/>
  <c r="X106" i="14"/>
  <c r="AO106" i="14" s="1"/>
  <c r="Y66" i="14"/>
  <c r="AD57" i="14"/>
  <c r="AO57" i="14" s="1"/>
  <c r="AA93" i="14"/>
  <c r="AR93" i="14" s="1"/>
  <c r="BQ191" i="14"/>
  <c r="D191" i="14" s="1"/>
  <c r="V83" i="14"/>
  <c r="V160" i="14"/>
  <c r="V187" i="14"/>
  <c r="V208" i="14"/>
  <c r="AA21" i="14"/>
  <c r="AR21" i="14" s="1"/>
  <c r="AF20" i="14"/>
  <c r="V170" i="14"/>
  <c r="AF153" i="14"/>
  <c r="AQ153" i="14" s="1"/>
  <c r="BQ74" i="14"/>
  <c r="D74" i="14" s="1"/>
  <c r="Y26" i="14"/>
  <c r="AP26" i="14" s="1"/>
  <c r="BQ232" i="14"/>
  <c r="D232" i="14" s="1"/>
  <c r="AE220" i="14"/>
  <c r="AP220" i="14" s="1"/>
  <c r="AG50" i="14"/>
  <c r="AR50" i="14" s="1"/>
  <c r="AO168" i="14"/>
  <c r="AQ234" i="14"/>
  <c r="Y191" i="14"/>
  <c r="AP191" i="14" s="1"/>
  <c r="X143" i="14"/>
  <c r="AO143" i="14" s="1"/>
  <c r="BQ131" i="14"/>
  <c r="N131" i="14" s="1"/>
  <c r="AG131" i="14" s="1"/>
  <c r="BQ33" i="14"/>
  <c r="N33" i="14" s="1"/>
  <c r="Z189" i="14"/>
  <c r="AQ189" i="14" s="1"/>
  <c r="AD151" i="14"/>
  <c r="AO151" i="14" s="1"/>
  <c r="BQ61" i="14"/>
  <c r="M61" i="14" s="1"/>
  <c r="AF61" i="14" s="1"/>
  <c r="BQ167" i="14"/>
  <c r="D167" i="14" s="1"/>
  <c r="Z69" i="14"/>
  <c r="Y176" i="14"/>
  <c r="X86" i="14"/>
  <c r="AO136" i="14"/>
  <c r="AE103" i="14"/>
  <c r="AP103" i="14" s="1"/>
  <c r="AD213" i="14"/>
  <c r="AO213" i="14" s="1"/>
  <c r="AG127" i="14"/>
  <c r="BQ230" i="14"/>
  <c r="D230" i="14" s="1"/>
  <c r="BQ190" i="14"/>
  <c r="D190" i="14" s="1"/>
  <c r="BQ126" i="14"/>
  <c r="D126" i="14" s="1"/>
  <c r="BQ211" i="14"/>
  <c r="K211" i="14" s="1"/>
  <c r="AD211" i="14" s="1"/>
  <c r="AA108" i="14"/>
  <c r="AR108" i="14" s="1"/>
  <c r="X12" i="14"/>
  <c r="V163" i="14"/>
  <c r="AA155" i="14"/>
  <c r="AR155" i="14" s="1"/>
  <c r="AD22" i="14"/>
  <c r="AO22" i="14" s="1"/>
  <c r="AQ154" i="14"/>
  <c r="R124" i="14"/>
  <c r="AO234" i="14"/>
  <c r="Z27" i="14"/>
  <c r="AQ27" i="14" s="1"/>
  <c r="Z71" i="14"/>
  <c r="AQ71" i="14" s="1"/>
  <c r="BQ109" i="14"/>
  <c r="D109" i="14" s="1"/>
  <c r="Z200" i="14"/>
  <c r="AQ200" i="14" s="1"/>
  <c r="AA187" i="14"/>
  <c r="AR187" i="14" s="1"/>
  <c r="AE217" i="14"/>
  <c r="AP217" i="14" s="1"/>
  <c r="X84" i="14"/>
  <c r="Y39" i="14"/>
  <c r="AE144" i="14"/>
  <c r="AP144" i="14" s="1"/>
  <c r="X188" i="14"/>
  <c r="AO188" i="14" s="1"/>
  <c r="AA59" i="14"/>
  <c r="AR59" i="14" s="1"/>
  <c r="BQ205" i="14"/>
  <c r="D205" i="14" s="1"/>
  <c r="BQ189" i="14"/>
  <c r="D189" i="14" s="1"/>
  <c r="V233" i="14"/>
  <c r="V108" i="14"/>
  <c r="Z102" i="14"/>
  <c r="AQ102" i="14" s="1"/>
  <c r="Y186" i="14"/>
  <c r="Z119" i="14"/>
  <c r="AQ119" i="14" s="1"/>
  <c r="AF49" i="14"/>
  <c r="AQ49" i="14" s="1"/>
  <c r="Z20" i="14"/>
  <c r="AO154" i="14"/>
  <c r="R123" i="14"/>
  <c r="AQ121" i="14"/>
  <c r="AF85" i="14"/>
  <c r="AE72" i="14"/>
  <c r="BQ235" i="14"/>
  <c r="BQ18" i="14"/>
  <c r="K18" i="14" s="1"/>
  <c r="R18" i="14" s="1"/>
  <c r="AA39" i="14"/>
  <c r="AA90" i="14"/>
  <c r="AR90" i="14" s="1"/>
  <c r="Y37" i="14"/>
  <c r="Z79" i="14"/>
  <c r="AQ79" i="14" s="1"/>
  <c r="AG191" i="14"/>
  <c r="AR191" i="14" s="1"/>
  <c r="X167" i="14"/>
  <c r="AO167" i="14" s="1"/>
  <c r="BQ201" i="14"/>
  <c r="K201" i="14" s="1"/>
  <c r="X201" i="14" s="1"/>
  <c r="BQ153" i="14"/>
  <c r="D153" i="14" s="1"/>
  <c r="V139" i="14"/>
  <c r="AD33" i="14"/>
  <c r="AO33" i="14" s="1"/>
  <c r="X134" i="14"/>
  <c r="AO134" i="14" s="1"/>
  <c r="Y107" i="14"/>
  <c r="AP107" i="14" s="1"/>
  <c r="AR154" i="14"/>
  <c r="AD196" i="14"/>
  <c r="AO196" i="14" s="1"/>
  <c r="BQ161" i="14"/>
  <c r="N161" i="14" s="1"/>
  <c r="AG161" i="14" s="1"/>
  <c r="AG219" i="14"/>
  <c r="AR219" i="14" s="1"/>
  <c r="AE62" i="14"/>
  <c r="AP62" i="14" s="1"/>
  <c r="BQ181" i="14"/>
  <c r="N181" i="14" s="1"/>
  <c r="BQ202" i="14"/>
  <c r="K202" i="14" s="1"/>
  <c r="AD202" i="14" s="1"/>
  <c r="V46" i="14"/>
  <c r="X35" i="14"/>
  <c r="AO35" i="14" s="1"/>
  <c r="AA198" i="14"/>
  <c r="Z213" i="14"/>
  <c r="AQ213" i="14" s="1"/>
  <c r="Z151" i="14"/>
  <c r="AQ151" i="14" s="1"/>
  <c r="AD113" i="14"/>
  <c r="AO113" i="14" s="1"/>
  <c r="Z112" i="14"/>
  <c r="AQ112" i="14" s="1"/>
  <c r="V196" i="14"/>
  <c r="BQ108" i="14"/>
  <c r="K108" i="14" s="1"/>
  <c r="Z56" i="14"/>
  <c r="AQ183" i="14"/>
  <c r="AG189" i="14"/>
  <c r="AR189" i="14" s="1"/>
  <c r="AF108" i="14"/>
  <c r="AQ108" i="14" s="1"/>
  <c r="Y206" i="14"/>
  <c r="AP206" i="14" s="1"/>
  <c r="BQ57" i="14"/>
  <c r="L57" i="14" s="1"/>
  <c r="AE57" i="14" s="1"/>
  <c r="AD159" i="14"/>
  <c r="AO159" i="14" s="1"/>
  <c r="Z186" i="14"/>
  <c r="AP88" i="14"/>
  <c r="BQ157" i="14"/>
  <c r="D157" i="14" s="1"/>
  <c r="V96" i="14"/>
  <c r="V172" i="14"/>
  <c r="V74" i="14"/>
  <c r="V231" i="14"/>
  <c r="V49" i="14"/>
  <c r="V94" i="14"/>
  <c r="V141" i="14"/>
  <c r="V162" i="14"/>
  <c r="V180" i="14"/>
  <c r="V202" i="14"/>
  <c r="V204" i="14"/>
  <c r="V98" i="14"/>
  <c r="AR20" i="14"/>
  <c r="V155" i="14"/>
  <c r="V23" i="14"/>
  <c r="V121" i="14"/>
  <c r="AQ50" i="14"/>
  <c r="AD123" i="14"/>
  <c r="AO123" i="14" s="1"/>
  <c r="AD142" i="14"/>
  <c r="AO142" i="14" s="1"/>
  <c r="X197" i="14"/>
  <c r="BQ104" i="14"/>
  <c r="K104" i="14" s="1"/>
  <c r="AD104" i="14" s="1"/>
  <c r="BQ172" i="14"/>
  <c r="K172" i="14" s="1"/>
  <c r="AD172" i="14" s="1"/>
  <c r="AD58" i="14"/>
  <c r="AO58" i="14" s="1"/>
  <c r="X235" i="14"/>
  <c r="AA48" i="14"/>
  <c r="AR48" i="14" s="1"/>
  <c r="BQ199" i="14"/>
  <c r="D199" i="14" s="1"/>
  <c r="BQ186" i="14"/>
  <c r="D186" i="14" s="1"/>
  <c r="BQ170" i="14"/>
  <c r="D170" i="14" s="1"/>
  <c r="BQ41" i="14"/>
  <c r="L41" i="14" s="1"/>
  <c r="AE41" i="14" s="1"/>
  <c r="BQ19" i="14"/>
  <c r="K19" i="14" s="1"/>
  <c r="AA84" i="14"/>
  <c r="AE73" i="14"/>
  <c r="AP73" i="14" s="1"/>
  <c r="Z48" i="14"/>
  <c r="AQ48" i="14" s="1"/>
  <c r="AG217" i="14"/>
  <c r="AR217" i="14" s="1"/>
  <c r="AD152" i="14"/>
  <c r="AO152" i="14" s="1"/>
  <c r="AF126" i="14"/>
  <c r="X67" i="14"/>
  <c r="Z178" i="14"/>
  <c r="BQ198" i="14"/>
  <c r="D198" i="14" s="1"/>
  <c r="AP94" i="14"/>
  <c r="Y201" i="14"/>
  <c r="AP201" i="14" s="1"/>
  <c r="AQ174" i="14"/>
  <c r="AA78" i="14"/>
  <c r="AR78" i="14" s="1"/>
  <c r="AF28" i="14"/>
  <c r="AQ28" i="14" s="1"/>
  <c r="AD232" i="14"/>
  <c r="AO232" i="14" s="1"/>
  <c r="Z95" i="14"/>
  <c r="AQ95" i="14" s="1"/>
  <c r="BQ95" i="14"/>
  <c r="D95" i="14" s="1"/>
  <c r="AA60" i="14"/>
  <c r="AR60" i="14" s="1"/>
  <c r="AD133" i="14"/>
  <c r="AO133" i="14" s="1"/>
  <c r="Z131" i="14"/>
  <c r="AQ131" i="14" s="1"/>
  <c r="AA52" i="14"/>
  <c r="AR52" i="14" s="1"/>
  <c r="AE129" i="14"/>
  <c r="AP129" i="14" s="1"/>
  <c r="AD56" i="14"/>
  <c r="BQ208" i="14"/>
  <c r="D208" i="14" s="1"/>
  <c r="BQ176" i="14"/>
  <c r="D176" i="14" s="1"/>
  <c r="BQ106" i="14"/>
  <c r="D106" i="14" s="1"/>
  <c r="BQ35" i="14"/>
  <c r="N35" i="14" s="1"/>
  <c r="AG35" i="14" s="1"/>
  <c r="AE170" i="14"/>
  <c r="AP170" i="14" s="1"/>
  <c r="AG122" i="14"/>
  <c r="AR122" i="14" s="1"/>
  <c r="R120" i="14"/>
  <c r="AG53" i="14"/>
  <c r="AR53" i="14" s="1"/>
  <c r="AE113" i="14"/>
  <c r="AP113" i="14" s="1"/>
  <c r="AD210" i="14"/>
  <c r="AO210" i="14" s="1"/>
  <c r="X153" i="14"/>
  <c r="AO153" i="14" s="1"/>
  <c r="Z25" i="14"/>
  <c r="AQ25" i="14" s="1"/>
  <c r="Y132" i="14"/>
  <c r="AP132" i="14" s="1"/>
  <c r="BQ204" i="14"/>
  <c r="N204" i="14" s="1"/>
  <c r="AA204" i="14" s="1"/>
  <c r="AD44" i="14"/>
  <c r="AO44" i="14" s="1"/>
  <c r="AE160" i="14"/>
  <c r="AP160" i="14" s="1"/>
  <c r="AE230" i="14"/>
  <c r="AD189" i="14"/>
  <c r="AO189" i="14" s="1"/>
  <c r="Z169" i="14"/>
  <c r="AE131" i="14"/>
  <c r="AP131" i="14" s="1"/>
  <c r="BQ134" i="14"/>
  <c r="N134" i="14" s="1"/>
  <c r="AG134" i="14" s="1"/>
  <c r="V173" i="14"/>
  <c r="V53" i="14"/>
  <c r="V125" i="14"/>
  <c r="AE95" i="14"/>
  <c r="AP95" i="14" s="1"/>
  <c r="AE33" i="14"/>
  <c r="AP33" i="14" s="1"/>
  <c r="Z220" i="14"/>
  <c r="AQ220" i="14" s="1"/>
  <c r="V80" i="14"/>
  <c r="V104" i="14"/>
  <c r="AA190" i="14"/>
  <c r="AR190" i="14" s="1"/>
  <c r="Z143" i="14"/>
  <c r="AQ143" i="14" s="1"/>
  <c r="AA82" i="14"/>
  <c r="AR82" i="14" s="1"/>
  <c r="AD175" i="14"/>
  <c r="AO175" i="14" s="1"/>
  <c r="AF144" i="14"/>
  <c r="AQ144" i="14" s="1"/>
  <c r="AE134" i="14"/>
  <c r="AP134" i="14" s="1"/>
  <c r="AE75" i="14"/>
  <c r="AP75" i="14" s="1"/>
  <c r="X158" i="14"/>
  <c r="AO158" i="14" s="1"/>
  <c r="V33" i="14"/>
  <c r="V234" i="14"/>
  <c r="AA18" i="14"/>
  <c r="AR18" i="14" s="1"/>
  <c r="AE133" i="14"/>
  <c r="AP133" i="14" s="1"/>
  <c r="AF22" i="14"/>
  <c r="AQ22" i="14" s="1"/>
  <c r="AD195" i="14"/>
  <c r="AO195" i="14" s="1"/>
  <c r="Y151" i="14"/>
  <c r="AP151" i="14" s="1"/>
  <c r="BQ44" i="14"/>
  <c r="L44" i="14" s="1"/>
  <c r="Y44" i="14" s="1"/>
  <c r="AF184" i="14"/>
  <c r="X31" i="14"/>
  <c r="AA70" i="14"/>
  <c r="AR70" i="14" s="1"/>
  <c r="AG100" i="14"/>
  <c r="AE216" i="14"/>
  <c r="Z166" i="14"/>
  <c r="AE118" i="14"/>
  <c r="AP118" i="14" s="1"/>
  <c r="AA61" i="14"/>
  <c r="AR61" i="14" s="1"/>
  <c r="BQ96" i="14"/>
  <c r="D96" i="14" s="1"/>
  <c r="AO49" i="14"/>
  <c r="V20" i="14"/>
  <c r="AD46" i="14"/>
  <c r="AO46" i="14" s="1"/>
  <c r="Y49" i="14"/>
  <c r="AP49" i="14" s="1"/>
  <c r="R22" i="14"/>
  <c r="AF120" i="14"/>
  <c r="AQ120" i="14" s="1"/>
  <c r="R194" i="14"/>
  <c r="AF35" i="14"/>
  <c r="AQ35" i="14" s="1"/>
  <c r="AA86" i="14"/>
  <c r="AP202" i="14"/>
  <c r="AF47" i="14"/>
  <c r="AQ47" i="14" s="1"/>
  <c r="Y140" i="14"/>
  <c r="AP140" i="14" s="1"/>
  <c r="AR213" i="14"/>
  <c r="AF107" i="14"/>
  <c r="AQ107" i="14" s="1"/>
  <c r="AP19" i="14"/>
  <c r="AE102" i="14"/>
  <c r="AP102" i="14" s="1"/>
  <c r="AQ24" i="14"/>
  <c r="AF194" i="14"/>
  <c r="AQ194" i="14" s="1"/>
  <c r="BQ94" i="14"/>
  <c r="K94" i="14" s="1"/>
  <c r="X94" i="14" s="1"/>
  <c r="Y171" i="14"/>
  <c r="AP171" i="14" s="1"/>
  <c r="AD79" i="14"/>
  <c r="AO79" i="14" s="1"/>
  <c r="AF91" i="14"/>
  <c r="AQ91" i="14" s="1"/>
  <c r="X129" i="14"/>
  <c r="AO129" i="14" s="1"/>
  <c r="Y96" i="14"/>
  <c r="AP96" i="14" s="1"/>
  <c r="BQ38" i="14"/>
  <c r="D38" i="14" s="1"/>
  <c r="AF82" i="14"/>
  <c r="AQ82" i="14" s="1"/>
  <c r="BQ182" i="14"/>
  <c r="N182" i="14" s="1"/>
  <c r="AG182" i="14" s="1"/>
  <c r="X207" i="14"/>
  <c r="AO207" i="14" s="1"/>
  <c r="AA103" i="14"/>
  <c r="AR103" i="14" s="1"/>
  <c r="AE173" i="14"/>
  <c r="AP173" i="14" s="1"/>
  <c r="AR15" i="14"/>
  <c r="AG12" i="14"/>
  <c r="AF63" i="14"/>
  <c r="AQ63" i="14" s="1"/>
  <c r="Y67" i="14"/>
  <c r="V82" i="14"/>
  <c r="V71" i="14"/>
  <c r="V200" i="14"/>
  <c r="V210" i="14"/>
  <c r="V60" i="14"/>
  <c r="V103" i="14"/>
  <c r="V151" i="14"/>
  <c r="V161" i="14"/>
  <c r="V205" i="14"/>
  <c r="V211" i="14"/>
  <c r="V219" i="14"/>
  <c r="V87" i="14"/>
  <c r="V113" i="14"/>
  <c r="V130" i="14"/>
  <c r="V188" i="14"/>
  <c r="AE64" i="14"/>
  <c r="Y64" i="14"/>
  <c r="AP174" i="14"/>
  <c r="AQ21" i="14"/>
  <c r="AO145" i="14"/>
  <c r="AA102" i="14"/>
  <c r="AG102" i="14"/>
  <c r="AG105" i="14"/>
  <c r="AA105" i="14"/>
  <c r="V88" i="14"/>
  <c r="AD36" i="14"/>
  <c r="X36" i="14"/>
  <c r="Y207" i="14"/>
  <c r="AE207" i="14"/>
  <c r="BQ16" i="14"/>
  <c r="D16" i="14" s="1"/>
  <c r="AE83" i="14"/>
  <c r="Y83" i="14"/>
  <c r="AF88" i="14"/>
  <c r="Z88" i="14"/>
  <c r="AE163" i="14"/>
  <c r="Y163" i="14"/>
  <c r="Z202" i="14"/>
  <c r="AF202" i="14"/>
  <c r="AE204" i="14"/>
  <c r="Y204" i="14"/>
  <c r="Z23" i="14"/>
  <c r="AF23" i="14"/>
  <c r="X24" i="14"/>
  <c r="AO24" i="14" s="1"/>
  <c r="R24" i="14"/>
  <c r="X122" i="14"/>
  <c r="AO122" i="14" s="1"/>
  <c r="R122" i="14"/>
  <c r="AG195" i="14"/>
  <c r="R195" i="14"/>
  <c r="Y196" i="14"/>
  <c r="R196" i="14"/>
  <c r="AA231" i="14"/>
  <c r="AG231" i="14"/>
  <c r="BQ21" i="14"/>
  <c r="K21" i="14" s="1"/>
  <c r="R21" i="14" s="1"/>
  <c r="AP25" i="14"/>
  <c r="BQ92" i="14"/>
  <c r="BQ145" i="14"/>
  <c r="N145" i="14" s="1"/>
  <c r="AA145" i="14" s="1"/>
  <c r="Z13" i="14"/>
  <c r="AF13" i="14"/>
  <c r="AA31" i="14"/>
  <c r="AG31" i="14"/>
  <c r="Y34" i="14"/>
  <c r="AE34" i="14"/>
  <c r="AE232" i="14"/>
  <c r="AP232" i="14" s="1"/>
  <c r="AQ69" i="14"/>
  <c r="AE218" i="14"/>
  <c r="AP218" i="14" s="1"/>
  <c r="AE184" i="14"/>
  <c r="X53" i="14"/>
  <c r="AD53" i="14"/>
  <c r="X63" i="14"/>
  <c r="AD63" i="14"/>
  <c r="AG142" i="14"/>
  <c r="AA142" i="14"/>
  <c r="Z150" i="14"/>
  <c r="AF150" i="14"/>
  <c r="AE152" i="14"/>
  <c r="Y152" i="14"/>
  <c r="AE157" i="14"/>
  <c r="Y157" i="14"/>
  <c r="AG172" i="14"/>
  <c r="AA172" i="14"/>
  <c r="AG176" i="14"/>
  <c r="AA176" i="14"/>
  <c r="AA45" i="14"/>
  <c r="AG45" i="14"/>
  <c r="AF110" i="14"/>
  <c r="Z110" i="14"/>
  <c r="AA117" i="14"/>
  <c r="AG117" i="14"/>
  <c r="AA49" i="14"/>
  <c r="AG49" i="14"/>
  <c r="R16" i="14"/>
  <c r="Z34" i="14"/>
  <c r="AQ34" i="14" s="1"/>
  <c r="AF43" i="14"/>
  <c r="AQ43" i="14" s="1"/>
  <c r="AD47" i="14"/>
  <c r="AO47" i="14" s="1"/>
  <c r="Y76" i="14"/>
  <c r="AE90" i="14"/>
  <c r="AP90" i="14" s="1"/>
  <c r="AE109" i="14"/>
  <c r="V118" i="14"/>
  <c r="V201" i="14"/>
  <c r="V73" i="14"/>
  <c r="AG148" i="14"/>
  <c r="AR148" i="14" s="1"/>
  <c r="BQ48" i="14"/>
  <c r="L48" i="14" s="1"/>
  <c r="Y48" i="14" s="1"/>
  <c r="BQ37" i="14"/>
  <c r="D37" i="14" s="1"/>
  <c r="BQ84" i="14"/>
  <c r="D84" i="14" s="1"/>
  <c r="AF76" i="14"/>
  <c r="AF109" i="14"/>
  <c r="V61" i="14"/>
  <c r="V72" i="14"/>
  <c r="BQ216" i="14"/>
  <c r="D216" i="14" s="1"/>
  <c r="BQ143" i="14"/>
  <c r="D143" i="14" s="1"/>
  <c r="BQ91" i="14"/>
  <c r="N91" i="14" s="1"/>
  <c r="AA91" i="14" s="1"/>
  <c r="BQ47" i="14"/>
  <c r="L47" i="14" s="1"/>
  <c r="Y47" i="14" s="1"/>
  <c r="BQ219" i="14"/>
  <c r="D219" i="14" s="1"/>
  <c r="BQ200" i="14"/>
  <c r="K200" i="14" s="1"/>
  <c r="AR26" i="14"/>
  <c r="AO174" i="14"/>
  <c r="AR19" i="14"/>
  <c r="BQ87" i="14"/>
  <c r="N87" i="14" s="1"/>
  <c r="AG87" i="14" s="1"/>
  <c r="BQ113" i="14"/>
  <c r="D113" i="14" s="1"/>
  <c r="BQ203" i="14"/>
  <c r="K203" i="14" s="1"/>
  <c r="AD203" i="14" s="1"/>
  <c r="AA81" i="14"/>
  <c r="AR81" i="14" s="1"/>
  <c r="AD45" i="14"/>
  <c r="AO45" i="14" s="1"/>
  <c r="AA36" i="14"/>
  <c r="AR36" i="14" s="1"/>
  <c r="AD37" i="14"/>
  <c r="Y188" i="14"/>
  <c r="AP188" i="14" s="1"/>
  <c r="AF78" i="14"/>
  <c r="AQ78" i="14" s="1"/>
  <c r="AG111" i="14"/>
  <c r="AR111" i="14" s="1"/>
  <c r="Y126" i="14"/>
  <c r="AF232" i="14"/>
  <c r="AQ232" i="14" s="1"/>
  <c r="AF73" i="14"/>
  <c r="AQ73" i="14" s="1"/>
  <c r="BQ184" i="14"/>
  <c r="D184" i="14" s="1"/>
  <c r="BQ213" i="14"/>
  <c r="D213" i="14" s="1"/>
  <c r="BQ188" i="14"/>
  <c r="D188" i="14" s="1"/>
  <c r="BQ173" i="14"/>
  <c r="N173" i="14" s="1"/>
  <c r="BQ159" i="14"/>
  <c r="N159" i="14" s="1"/>
  <c r="AG159" i="14" s="1"/>
  <c r="BQ142" i="14"/>
  <c r="D142" i="14" s="1"/>
  <c r="BQ90" i="14"/>
  <c r="K90" i="14" s="1"/>
  <c r="X90" i="14" s="1"/>
  <c r="BQ80" i="14"/>
  <c r="D80" i="14" s="1"/>
  <c r="BQ43" i="14"/>
  <c r="D43" i="14" s="1"/>
  <c r="V179" i="14"/>
  <c r="AP68" i="14"/>
  <c r="AQ155" i="14"/>
  <c r="AD16" i="14"/>
  <c r="Y78" i="14"/>
  <c r="AP78" i="14" s="1"/>
  <c r="AA205" i="14"/>
  <c r="AR205" i="14" s="1"/>
  <c r="Y199" i="14"/>
  <c r="AD131" i="14"/>
  <c r="AO131" i="14" s="1"/>
  <c r="X208" i="14"/>
  <c r="AO208" i="14" s="1"/>
  <c r="V134" i="14"/>
  <c r="BQ214" i="14"/>
  <c r="N214" i="14" s="1"/>
  <c r="AG214" i="14" s="1"/>
  <c r="BQ212" i="14"/>
  <c r="BQ140" i="14"/>
  <c r="N140" i="14" s="1"/>
  <c r="AA140" i="14" s="1"/>
  <c r="BQ88" i="14"/>
  <c r="N88" i="14" s="1"/>
  <c r="BQ76" i="14"/>
  <c r="D76" i="14" s="1"/>
  <c r="V218" i="14"/>
  <c r="AE23" i="14"/>
  <c r="AP23" i="14" s="1"/>
  <c r="V52" i="14"/>
  <c r="BQ53" i="14"/>
  <c r="D53" i="14" s="1"/>
  <c r="V40" i="14"/>
  <c r="V214" i="14"/>
  <c r="V135" i="14"/>
  <c r="X114" i="14"/>
  <c r="AO114" i="14" s="1"/>
  <c r="AE14" i="14"/>
  <c r="Y14" i="14"/>
  <c r="Y32" i="14"/>
  <c r="AE32" i="14"/>
  <c r="AF36" i="14"/>
  <c r="Z36" i="14"/>
  <c r="BQ118" i="14"/>
  <c r="D118" i="14" s="1"/>
  <c r="BQ28" i="14"/>
  <c r="K28" i="14" s="1"/>
  <c r="AO183" i="14"/>
  <c r="AG28" i="14"/>
  <c r="AA28" i="14"/>
  <c r="BQ179" i="14"/>
  <c r="N179" i="14" s="1"/>
  <c r="AA179" i="14" s="1"/>
  <c r="Y208" i="14"/>
  <c r="AP208" i="14" s="1"/>
  <c r="BQ36" i="14"/>
  <c r="D36" i="14" s="1"/>
  <c r="AF158" i="14"/>
  <c r="Z158" i="14"/>
  <c r="AP175" i="14"/>
  <c r="AR104" i="14"/>
  <c r="X16" i="14"/>
  <c r="BQ71" i="14"/>
  <c r="K71" i="14" s="1"/>
  <c r="AD71" i="14" s="1"/>
  <c r="AF86" i="14"/>
  <c r="AR40" i="14"/>
  <c r="Z32" i="14"/>
  <c r="AQ32" i="14" s="1"/>
  <c r="V47" i="14"/>
  <c r="V34" i="14"/>
  <c r="Z53" i="14"/>
  <c r="AF53" i="14"/>
  <c r="AA153" i="14"/>
  <c r="AG153" i="14"/>
  <c r="AA208" i="14"/>
  <c r="AG208" i="14"/>
  <c r="AA233" i="14"/>
  <c r="AG233" i="14"/>
  <c r="AD144" i="14"/>
  <c r="X144" i="14"/>
  <c r="Y24" i="14"/>
  <c r="AE24" i="14"/>
  <c r="AQ104" i="14"/>
  <c r="AG169" i="14"/>
  <c r="BQ58" i="14"/>
  <c r="L58" i="14" s="1"/>
  <c r="AE58" i="14" s="1"/>
  <c r="Z211" i="14"/>
  <c r="AQ211" i="14" s="1"/>
  <c r="X39" i="14"/>
  <c r="Z117" i="14"/>
  <c r="AF117" i="14"/>
  <c r="AE198" i="14"/>
  <c r="Y198" i="14"/>
  <c r="Y200" i="14"/>
  <c r="AE200" i="14"/>
  <c r="Y205" i="14"/>
  <c r="AE205" i="14"/>
  <c r="V189" i="14"/>
  <c r="AP136" i="14"/>
  <c r="BQ27" i="14"/>
  <c r="K27" i="14" s="1"/>
  <c r="AD27" i="14" s="1"/>
  <c r="AF173" i="14"/>
  <c r="AQ173" i="14" s="1"/>
  <c r="AP180" i="14"/>
  <c r="AG58" i="14"/>
  <c r="AR58" i="14" s="1"/>
  <c r="AQ62" i="14"/>
  <c r="AG166" i="14"/>
  <c r="AG109" i="14"/>
  <c r="AF171" i="14"/>
  <c r="AQ171" i="14" s="1"/>
  <c r="BQ14" i="14"/>
  <c r="K14" i="14" s="1"/>
  <c r="AF216" i="14"/>
  <c r="Z216" i="14"/>
  <c r="BQ117" i="14"/>
  <c r="D117" i="14" s="1"/>
  <c r="X109" i="14"/>
  <c r="AO204" i="14"/>
  <c r="AQ87" i="14"/>
  <c r="AO179" i="14"/>
  <c r="AG67" i="14"/>
  <c r="AA37" i="14"/>
  <c r="AE231" i="14"/>
  <c r="AP231" i="14" s="1"/>
  <c r="BQ160" i="14"/>
  <c r="N160" i="14" s="1"/>
  <c r="BQ82" i="14"/>
  <c r="D82" i="14" s="1"/>
  <c r="Y12" i="14"/>
  <c r="AE12" i="14"/>
  <c r="Z39" i="14"/>
  <c r="AF39" i="14"/>
  <c r="AP91" i="14"/>
  <c r="V101" i="14"/>
  <c r="V142" i="14"/>
  <c r="X32" i="14"/>
  <c r="AD32" i="14"/>
  <c r="AE36" i="14"/>
  <c r="Y36" i="14"/>
  <c r="Y177" i="14"/>
  <c r="AE177" i="14"/>
  <c r="BQ119" i="14"/>
  <c r="D119" i="14" s="1"/>
  <c r="BQ46" i="14"/>
  <c r="L46" i="14" s="1"/>
  <c r="AG80" i="14"/>
  <c r="AR80" i="14" s="1"/>
  <c r="Y43" i="14"/>
  <c r="AP43" i="14" s="1"/>
  <c r="AO161" i="14"/>
  <c r="Z217" i="14"/>
  <c r="AQ217" i="14" s="1"/>
  <c r="Y150" i="14"/>
  <c r="BQ75" i="14"/>
  <c r="K75" i="14" s="1"/>
  <c r="AA210" i="14"/>
  <c r="AR210" i="14" s="1"/>
  <c r="BQ107" i="14"/>
  <c r="K107" i="14" s="1"/>
  <c r="BQ42" i="14"/>
  <c r="L42" i="14" s="1"/>
  <c r="V48" i="14"/>
  <c r="BQ218" i="14"/>
  <c r="D218" i="14" s="1"/>
  <c r="BQ166" i="14"/>
  <c r="D166" i="14" s="1"/>
  <c r="BQ151" i="14"/>
  <c r="BQ129" i="14"/>
  <c r="N129" i="14" s="1"/>
  <c r="BQ111" i="14"/>
  <c r="K111" i="14" s="1"/>
  <c r="AO61" i="14"/>
  <c r="AE214" i="14"/>
  <c r="AP214" i="14" s="1"/>
  <c r="V183" i="14"/>
  <c r="AP98" i="14"/>
  <c r="AA124" i="14"/>
  <c r="AR124" i="14" s="1"/>
  <c r="AA195" i="14"/>
  <c r="BQ31" i="14"/>
  <c r="D31" i="14" s="1"/>
  <c r="BQ85" i="14"/>
  <c r="D85" i="14" s="1"/>
  <c r="BQ130" i="14"/>
  <c r="K130" i="14" s="1"/>
  <c r="AD130" i="14" s="1"/>
  <c r="BQ68" i="14"/>
  <c r="K68" i="14" s="1"/>
  <c r="AR46" i="14"/>
  <c r="Y77" i="14"/>
  <c r="Z93" i="14"/>
  <c r="AQ93" i="14" s="1"/>
  <c r="X150" i="14"/>
  <c r="AA197" i="14"/>
  <c r="AD166" i="14"/>
  <c r="AD233" i="14"/>
  <c r="AO233" i="14" s="1"/>
  <c r="AD199" i="14"/>
  <c r="Z197" i="14"/>
  <c r="BQ132" i="14"/>
  <c r="N132" i="14" s="1"/>
  <c r="AE111" i="14"/>
  <c r="AP111" i="14" s="1"/>
  <c r="AF206" i="14"/>
  <c r="AQ206" i="14" s="1"/>
  <c r="BQ231" i="14"/>
  <c r="D231" i="14" s="1"/>
  <c r="V171" i="14"/>
  <c r="V44" i="14"/>
  <c r="V68" i="14"/>
  <c r="V95" i="14"/>
  <c r="AO181" i="14"/>
  <c r="V182" i="14"/>
  <c r="AA23" i="14"/>
  <c r="AR23" i="14" s="1"/>
  <c r="V124" i="14"/>
  <c r="X115" i="14"/>
  <c r="AO115" i="14" s="1"/>
  <c r="AG185" i="14"/>
  <c r="V69" i="14"/>
  <c r="V191" i="14"/>
  <c r="AO162" i="14"/>
  <c r="V145" i="14"/>
  <c r="AA121" i="14"/>
  <c r="AR121" i="14" s="1"/>
  <c r="AF157" i="14"/>
  <c r="AA41" i="14"/>
  <c r="AG41" i="14"/>
  <c r="X80" i="14"/>
  <c r="AD80" i="14"/>
  <c r="X82" i="14"/>
  <c r="AD82" i="14"/>
  <c r="AE85" i="14"/>
  <c r="Y85" i="14"/>
  <c r="AG112" i="14"/>
  <c r="AA112" i="14"/>
  <c r="Y159" i="14"/>
  <c r="AE159" i="14"/>
  <c r="AD230" i="14"/>
  <c r="X230" i="14"/>
  <c r="AF94" i="14"/>
  <c r="Z94" i="14"/>
  <c r="Z38" i="14"/>
  <c r="AF38" i="14"/>
  <c r="X40" i="14"/>
  <c r="AD40" i="14"/>
  <c r="AA76" i="14"/>
  <c r="AG76" i="14"/>
  <c r="AA110" i="14"/>
  <c r="AG110" i="14"/>
  <c r="X187" i="14"/>
  <c r="AD187" i="14"/>
  <c r="Y210" i="14"/>
  <c r="AE210" i="14"/>
  <c r="Z218" i="14"/>
  <c r="AF218" i="14"/>
  <c r="AG56" i="14"/>
  <c r="AA56" i="14"/>
  <c r="AG24" i="14"/>
  <c r="AA24" i="14"/>
  <c r="AQ68" i="14"/>
  <c r="BQ20" i="14"/>
  <c r="K20" i="14" s="1"/>
  <c r="AO231" i="14"/>
  <c r="BQ102" i="14"/>
  <c r="K102" i="14" s="1"/>
  <c r="AF161" i="14"/>
  <c r="AQ161" i="14" s="1"/>
  <c r="Z33" i="14"/>
  <c r="AF33" i="14"/>
  <c r="X206" i="14"/>
  <c r="AD206" i="14"/>
  <c r="Z179" i="14"/>
  <c r="AF179" i="14"/>
  <c r="AF180" i="14"/>
  <c r="Z180" i="14"/>
  <c r="AF105" i="14"/>
  <c r="Z105" i="14"/>
  <c r="AO95" i="14"/>
  <c r="AQ134" i="14"/>
  <c r="AO97" i="14"/>
  <c r="BQ141" i="14"/>
  <c r="N141" i="14" s="1"/>
  <c r="BQ136" i="14"/>
  <c r="N136" i="14" s="1"/>
  <c r="BQ174" i="14"/>
  <c r="N174" i="14" s="1"/>
  <c r="AG151" i="14"/>
  <c r="AR151" i="14" s="1"/>
  <c r="BQ56" i="14"/>
  <c r="D56" i="14" s="1"/>
  <c r="AF74" i="14"/>
  <c r="AQ74" i="14" s="1"/>
  <c r="X62" i="14"/>
  <c r="AD62" i="14"/>
  <c r="V153" i="14"/>
  <c r="BQ13" i="14"/>
  <c r="D13" i="14" s="1"/>
  <c r="V190" i="14"/>
  <c r="AP190" i="14"/>
  <c r="AP60" i="14"/>
  <c r="AO182" i="14"/>
  <c r="BQ163" i="14"/>
  <c r="N163" i="14" s="1"/>
  <c r="BQ162" i="14"/>
  <c r="N162" i="14" s="1"/>
  <c r="AQ207" i="14"/>
  <c r="AG42" i="14"/>
  <c r="AR42" i="14" s="1"/>
  <c r="BQ26" i="14"/>
  <c r="K26" i="14" s="1"/>
  <c r="AF185" i="14"/>
  <c r="V58" i="14"/>
  <c r="BQ180" i="14"/>
  <c r="N180" i="14" s="1"/>
  <c r="AF97" i="14"/>
  <c r="Z97" i="14"/>
  <c r="BQ187" i="14"/>
  <c r="D187" i="14" s="1"/>
  <c r="V51" i="14"/>
  <c r="AP182" i="14"/>
  <c r="V102" i="14"/>
  <c r="AA194" i="14"/>
  <c r="AR194" i="14" s="1"/>
  <c r="BQ97" i="14"/>
  <c r="AO52" i="14"/>
  <c r="V50" i="14"/>
  <c r="V97" i="14"/>
  <c r="V21" i="14"/>
  <c r="AG234" i="14"/>
  <c r="AR234" i="14" s="1"/>
  <c r="BQ77" i="14"/>
  <c r="D77" i="14" s="1"/>
  <c r="BQ66" i="14"/>
  <c r="D66" i="14" s="1"/>
  <c r="BQ139" i="14"/>
  <c r="D139" i="14" s="1"/>
  <c r="BQ217" i="14"/>
  <c r="K217" i="14" s="1"/>
  <c r="BQ207" i="14"/>
  <c r="D207" i="14" s="1"/>
  <c r="BQ185" i="14"/>
  <c r="D185" i="14" s="1"/>
  <c r="X218" i="14"/>
  <c r="AO218" i="14" s="1"/>
  <c r="V112" i="14"/>
  <c r="Z15" i="14"/>
  <c r="AQ15" i="14" s="1"/>
  <c r="AF182" i="14"/>
  <c r="AQ182" i="14" s="1"/>
  <c r="V174" i="14"/>
  <c r="AE120" i="14"/>
  <c r="AP120" i="14" s="1"/>
  <c r="AE123" i="14"/>
  <c r="AP123" i="14" s="1"/>
  <c r="BQ115" i="14"/>
  <c r="N115" i="14" s="1"/>
  <c r="BQ183" i="14"/>
  <c r="N183" i="14" s="1"/>
  <c r="BQ177" i="14"/>
  <c r="D177" i="14" s="1"/>
  <c r="BQ51" i="14"/>
  <c r="D51" i="14" s="1"/>
  <c r="V132" i="14"/>
  <c r="V181" i="14"/>
  <c r="AE122" i="14"/>
  <c r="AP122" i="14" s="1"/>
  <c r="BQ81" i="14"/>
  <c r="D81" i="14" s="1"/>
  <c r="BQ59" i="14"/>
  <c r="L59" i="14" s="1"/>
  <c r="Y59" i="14" s="1"/>
  <c r="BQ206" i="14"/>
  <c r="D206" i="14" s="1"/>
  <c r="V131" i="14"/>
  <c r="V43" i="14"/>
  <c r="V62" i="14"/>
  <c r="V78" i="14"/>
  <c r="V91" i="14"/>
  <c r="V106" i="14"/>
  <c r="V18" i="14"/>
  <c r="AG123" i="14"/>
  <c r="AR123" i="14" s="1"/>
  <c r="AG196" i="14"/>
  <c r="AR196" i="14" s="1"/>
  <c r="V152" i="14"/>
  <c r="V36" i="14"/>
  <c r="V45" i="14"/>
  <c r="V63" i="14"/>
  <c r="V79" i="14"/>
  <c r="V64" i="14"/>
  <c r="BQ114" i="14"/>
  <c r="N114" i="14" s="1"/>
  <c r="V115" i="14"/>
  <c r="AQ114" i="14"/>
  <c r="V114" i="14"/>
  <c r="AF115" i="14"/>
  <c r="AQ115" i="14" s="1"/>
  <c r="AG73" i="14"/>
  <c r="AR73" i="14" s="1"/>
  <c r="AG71" i="14"/>
  <c r="AR71" i="14" s="1"/>
  <c r="BQ72" i="14"/>
  <c r="K72" i="14" s="1"/>
  <c r="X72" i="14" s="1"/>
  <c r="BQ70" i="14"/>
  <c r="K70" i="14" s="1"/>
  <c r="AD70" i="14" s="1"/>
  <c r="AP72" i="14"/>
  <c r="AF72" i="14"/>
  <c r="AQ72" i="14" s="1"/>
  <c r="AR72" i="14"/>
  <c r="AR62" i="14"/>
  <c r="Z40" i="14"/>
  <c r="AF40" i="14"/>
  <c r="AA51" i="14"/>
  <c r="AG51" i="14"/>
  <c r="AE53" i="14"/>
  <c r="Y53" i="14"/>
  <c r="Z58" i="14"/>
  <c r="AF58" i="14"/>
  <c r="AB237" i="14"/>
  <c r="V35" i="14"/>
  <c r="Z17" i="14"/>
  <c r="AF17" i="14"/>
  <c r="X48" i="14"/>
  <c r="AO48" i="14" s="1"/>
  <c r="BQ15" i="14"/>
  <c r="AE233" i="14"/>
  <c r="Y233" i="14"/>
  <c r="V93" i="14"/>
  <c r="AF16" i="14"/>
  <c r="Z16" i="14"/>
  <c r="AE28" i="14"/>
  <c r="Y28" i="14"/>
  <c r="Z233" i="14"/>
  <c r="AF233" i="14"/>
  <c r="BQ144" i="14"/>
  <c r="BQ32" i="14"/>
  <c r="AE178" i="14"/>
  <c r="Y178" i="14"/>
  <c r="Y187" i="14"/>
  <c r="AE187" i="14"/>
  <c r="Z190" i="14"/>
  <c r="AF190" i="14"/>
  <c r="AO180" i="14"/>
  <c r="BQ98" i="14"/>
  <c r="BQ103" i="14"/>
  <c r="AA150" i="14"/>
  <c r="AG150" i="14"/>
  <c r="BQ100" i="14"/>
  <c r="D100" i="14" s="1"/>
  <c r="Y158" i="14"/>
  <c r="AE158" i="14"/>
  <c r="Z160" i="14"/>
  <c r="AF160" i="14"/>
  <c r="AR139" i="14"/>
  <c r="AF12" i="14"/>
  <c r="BQ79" i="14"/>
  <c r="D79" i="14" s="1"/>
  <c r="V203" i="14"/>
  <c r="Y148" i="14"/>
  <c r="AE148" i="14"/>
  <c r="AO141" i="14"/>
  <c r="AG120" i="14"/>
  <c r="AA120" i="14"/>
  <c r="V32" i="14"/>
  <c r="V129" i="14"/>
  <c r="AF214" i="14"/>
  <c r="Z214" i="14"/>
  <c r="V57" i="14"/>
  <c r="V90" i="14"/>
  <c r="V28" i="14"/>
  <c r="V154" i="14"/>
  <c r="Y124" i="14"/>
  <c r="AP124" i="14" s="1"/>
  <c r="AE195" i="14"/>
  <c r="AP195" i="14" s="1"/>
  <c r="BP195" i="14"/>
  <c r="BP122" i="14"/>
  <c r="BQ122" i="14" s="1"/>
  <c r="BO168" i="14"/>
  <c r="BO64" i="14"/>
  <c r="BQ64" i="14" s="1"/>
  <c r="AE22" i="14"/>
  <c r="AP22" i="14" s="1"/>
  <c r="BP22" i="14"/>
  <c r="BQ22" i="14" s="1"/>
  <c r="BO120" i="14"/>
  <c r="BQ120" i="14" s="1"/>
  <c r="AE168" i="14"/>
  <c r="AP168" i="14" s="1"/>
  <c r="BP168" i="14"/>
  <c r="BO196" i="14"/>
  <c r="BO123" i="14"/>
  <c r="AE196" i="14"/>
  <c r="BP196" i="14"/>
  <c r="BP154" i="14"/>
  <c r="BQ154" i="14" s="1"/>
  <c r="BP155" i="14"/>
  <c r="BQ155" i="14" s="1"/>
  <c r="AA22" i="14"/>
  <c r="AR22" i="14" s="1"/>
  <c r="BO23" i="14"/>
  <c r="BP123" i="14"/>
  <c r="AA168" i="14"/>
  <c r="AR168" i="14" s="1"/>
  <c r="BO194" i="14"/>
  <c r="AI237" i="14"/>
  <c r="BP23" i="14"/>
  <c r="BO121" i="14"/>
  <c r="AE194" i="14"/>
  <c r="AP194" i="14" s="1"/>
  <c r="BP194" i="14"/>
  <c r="BO234" i="14"/>
  <c r="BP148" i="14"/>
  <c r="BQ148" i="14" s="1"/>
  <c r="BO17" i="14"/>
  <c r="AE121" i="14"/>
  <c r="AP121" i="14" s="1"/>
  <c r="BP121" i="14"/>
  <c r="BO124" i="14"/>
  <c r="AE234" i="14"/>
  <c r="AP234" i="14" s="1"/>
  <c r="BP234" i="14"/>
  <c r="BO89" i="14"/>
  <c r="BQ89" i="14" s="1"/>
  <c r="N89" i="14" s="1"/>
  <c r="BP17" i="14"/>
  <c r="BO24" i="14"/>
  <c r="BQ24" i="14" s="1"/>
  <c r="BP124" i="14"/>
  <c r="BO195" i="14"/>
  <c r="AH17" i="14"/>
  <c r="R15" i="14"/>
  <c r="AE15" i="14"/>
  <c r="AP15" i="14" s="1"/>
  <c r="Y17" i="14"/>
  <c r="AP17" i="14" s="1"/>
  <c r="Z60" i="14" l="1"/>
  <c r="AQ60" i="14" s="1"/>
  <c r="AA220" i="14"/>
  <c r="AR220" i="14" s="1"/>
  <c r="AD90" i="14"/>
  <c r="X105" i="14"/>
  <c r="X104" i="14"/>
  <c r="AO104" i="14" s="1"/>
  <c r="AS104" i="14" s="1"/>
  <c r="D104" i="14" s="1"/>
  <c r="Y41" i="14"/>
  <c r="AD20" i="14"/>
  <c r="X20" i="14"/>
  <c r="X19" i="14"/>
  <c r="AD19" i="14"/>
  <c r="R19" i="14"/>
  <c r="AS167" i="14"/>
  <c r="AE48" i="14"/>
  <c r="AP48" i="14" s="1"/>
  <c r="AS48" i="14" s="1"/>
  <c r="D48" i="14" s="1"/>
  <c r="Y40" i="14"/>
  <c r="AP40" i="14" s="1"/>
  <c r="X11" i="14"/>
  <c r="AD11" i="14"/>
  <c r="AD18" i="14"/>
  <c r="X18" i="14"/>
  <c r="AD69" i="14"/>
  <c r="AD73" i="14"/>
  <c r="X25" i="14"/>
  <c r="AD25" i="14"/>
  <c r="R20" i="14"/>
  <c r="AA89" i="14"/>
  <c r="AG89" i="14"/>
  <c r="AG140" i="14"/>
  <c r="AR140" i="14" s="1"/>
  <c r="AS140" i="14" s="1"/>
  <c r="D140" i="14" s="1"/>
  <c r="AD21" i="14"/>
  <c r="X21" i="14"/>
  <c r="AG145" i="14"/>
  <c r="AS219" i="14"/>
  <c r="AS212" i="14"/>
  <c r="D212" i="14" s="1"/>
  <c r="AE44" i="14"/>
  <c r="AP44" i="14" s="1"/>
  <c r="AS44" i="14" s="1"/>
  <c r="D44" i="14" s="1"/>
  <c r="AA161" i="14"/>
  <c r="AR161" i="14" s="1"/>
  <c r="AS161" i="14" s="1"/>
  <c r="D161" i="14" s="1"/>
  <c r="AS154" i="14"/>
  <c r="AE47" i="14"/>
  <c r="AA134" i="14"/>
  <c r="AR134" i="14" s="1"/>
  <c r="AS134" i="14" s="1"/>
  <c r="D134" i="14" s="1"/>
  <c r="AS106" i="14"/>
  <c r="AG179" i="14"/>
  <c r="AR179" i="14" s="1"/>
  <c r="AD94" i="14"/>
  <c r="AO94" i="14" s="1"/>
  <c r="Y57" i="14"/>
  <c r="AP196" i="14"/>
  <c r="AS196" i="14" s="1"/>
  <c r="AA135" i="14"/>
  <c r="AR135" i="14" s="1"/>
  <c r="AS135" i="14" s="1"/>
  <c r="D135" i="14" s="1"/>
  <c r="Z61" i="14"/>
  <c r="AA175" i="14"/>
  <c r="AR175" i="14" s="1"/>
  <c r="AS175" i="14" s="1"/>
  <c r="D175" i="14" s="1"/>
  <c r="AD201" i="14"/>
  <c r="AO201" i="14" s="1"/>
  <c r="AS201" i="14" s="1"/>
  <c r="D201" i="14" s="1"/>
  <c r="Y45" i="14"/>
  <c r="AP45" i="14" s="1"/>
  <c r="AR195" i="14"/>
  <c r="AS195" i="14" s="1"/>
  <c r="AO32" i="14"/>
  <c r="X211" i="14"/>
  <c r="AO211" i="14" s="1"/>
  <c r="AS211" i="14" s="1"/>
  <c r="D211" i="14" s="1"/>
  <c r="AS95" i="14"/>
  <c r="Y50" i="14"/>
  <c r="AP50" i="14" s="1"/>
  <c r="AS50" i="14" s="1"/>
  <c r="D50" i="14" s="1"/>
  <c r="AS54" i="14"/>
  <c r="D54" i="14" s="1"/>
  <c r="AA133" i="14"/>
  <c r="AR133" i="14" s="1"/>
  <c r="AS133" i="14" s="1"/>
  <c r="D133" i="14" s="1"/>
  <c r="AS119" i="14"/>
  <c r="AA34" i="14"/>
  <c r="AR34" i="14" s="1"/>
  <c r="AO144" i="14"/>
  <c r="AQ88" i="14"/>
  <c r="AQ180" i="14"/>
  <c r="AS188" i="14"/>
  <c r="X203" i="14"/>
  <c r="AO203" i="14" s="1"/>
  <c r="AS203" i="14" s="1"/>
  <c r="D203" i="14" s="1"/>
  <c r="AG204" i="14"/>
  <c r="AR204" i="14" s="1"/>
  <c r="AP64" i="14"/>
  <c r="AS64" i="14" s="1"/>
  <c r="AS96" i="14"/>
  <c r="X130" i="14"/>
  <c r="AO130" i="14" s="1"/>
  <c r="AS130" i="14" s="1"/>
  <c r="D130" i="14" s="1"/>
  <c r="X202" i="14"/>
  <c r="AO202" i="14" s="1"/>
  <c r="AA35" i="14"/>
  <c r="AR35" i="14" s="1"/>
  <c r="AS35" i="14" s="1"/>
  <c r="D35" i="14" s="1"/>
  <c r="AS113" i="14"/>
  <c r="AS74" i="14"/>
  <c r="X172" i="14"/>
  <c r="AO172" i="14" s="1"/>
  <c r="X27" i="14"/>
  <c r="AO27" i="14" s="1"/>
  <c r="AS27" i="14" s="1"/>
  <c r="D27" i="14" s="1"/>
  <c r="AO82" i="14"/>
  <c r="AS82" i="14" s="1"/>
  <c r="Y58" i="14"/>
  <c r="AP58" i="14" s="1"/>
  <c r="AG91" i="14"/>
  <c r="AR91" i="14" s="1"/>
  <c r="AS91" i="14" s="1"/>
  <c r="D91" i="14" s="1"/>
  <c r="AS155" i="14"/>
  <c r="AS79" i="14"/>
  <c r="L87" i="14"/>
  <c r="AE87" i="14" s="1"/>
  <c r="AA87" i="14"/>
  <c r="AR87" i="14" s="1"/>
  <c r="AS81" i="14"/>
  <c r="AP204" i="14"/>
  <c r="AP83" i="14"/>
  <c r="AS83" i="14" s="1"/>
  <c r="AQ20" i="14"/>
  <c r="AO62" i="14"/>
  <c r="AS62" i="14" s="1"/>
  <c r="AR233" i="14"/>
  <c r="AD93" i="14"/>
  <c r="X93" i="14"/>
  <c r="AS151" i="14"/>
  <c r="D151" i="14" s="1"/>
  <c r="AS170" i="14"/>
  <c r="AA131" i="14"/>
  <c r="AR131" i="14" s="1"/>
  <c r="AS131" i="14" s="1"/>
  <c r="D131" i="14" s="1"/>
  <c r="AO90" i="14"/>
  <c r="AS90" i="14" s="1"/>
  <c r="D90" i="14" s="1"/>
  <c r="AS121" i="14"/>
  <c r="AS213" i="14"/>
  <c r="AQ36" i="14"/>
  <c r="AA182" i="14"/>
  <c r="AR182" i="14" s="1"/>
  <c r="AS182" i="14" s="1"/>
  <c r="D182" i="14" s="1"/>
  <c r="AP152" i="14"/>
  <c r="AS152" i="14" s="1"/>
  <c r="D152" i="14" s="1"/>
  <c r="AO53" i="14"/>
  <c r="AS220" i="14"/>
  <c r="D220" i="14" s="1"/>
  <c r="AS60" i="14"/>
  <c r="D60" i="14" s="1"/>
  <c r="X108" i="14"/>
  <c r="AD108" i="14"/>
  <c r="AS189" i="14"/>
  <c r="AR49" i="14"/>
  <c r="AS49" i="14" s="1"/>
  <c r="D49" i="14" s="1"/>
  <c r="AP34" i="14"/>
  <c r="AP163" i="14"/>
  <c r="AP207" i="14"/>
  <c r="AS207" i="14" s="1"/>
  <c r="AR102" i="14"/>
  <c r="AA214" i="14"/>
  <c r="AR214" i="14" s="1"/>
  <c r="AO16" i="14"/>
  <c r="AS234" i="14"/>
  <c r="AP32" i="14"/>
  <c r="AQ61" i="14"/>
  <c r="AS61" i="14" s="1"/>
  <c r="D61" i="14" s="1"/>
  <c r="AO36" i="14"/>
  <c r="AS124" i="14"/>
  <c r="AS122" i="14"/>
  <c r="AA159" i="14"/>
  <c r="AR159" i="14" s="1"/>
  <c r="BQ195" i="14"/>
  <c r="AS118" i="14"/>
  <c r="AQ97" i="14"/>
  <c r="AP14" i="14"/>
  <c r="AR142" i="14"/>
  <c r="AS142" i="14" s="1"/>
  <c r="AO69" i="14"/>
  <c r="AS69" i="14" s="1"/>
  <c r="D69" i="14" s="1"/>
  <c r="AQ179" i="14"/>
  <c r="AP24" i="14"/>
  <c r="AQ202" i="14"/>
  <c r="AS70" i="14"/>
  <c r="D70" i="14" s="1"/>
  <c r="AS143" i="14"/>
  <c r="AP41" i="14"/>
  <c r="AQ23" i="14"/>
  <c r="AS23" i="14" s="1"/>
  <c r="AP57" i="14"/>
  <c r="AS57" i="14" s="1"/>
  <c r="D57" i="14" s="1"/>
  <c r="AS232" i="14"/>
  <c r="AS194" i="14"/>
  <c r="AQ33" i="14"/>
  <c r="AP210" i="14"/>
  <c r="AS210" i="14" s="1"/>
  <c r="AP200" i="14"/>
  <c r="AR172" i="14"/>
  <c r="N92" i="14"/>
  <c r="L92" i="14"/>
  <c r="AP36" i="14"/>
  <c r="AO63" i="14"/>
  <c r="AS63" i="14" s="1"/>
  <c r="AS43" i="14"/>
  <c r="AS101" i="14"/>
  <c r="AQ158" i="14"/>
  <c r="AR105" i="14"/>
  <c r="AG173" i="14"/>
  <c r="AA173" i="14"/>
  <c r="AO80" i="14"/>
  <c r="AS80" i="14" s="1"/>
  <c r="AG88" i="14"/>
  <c r="AA88" i="14"/>
  <c r="AR231" i="14"/>
  <c r="AS231" i="14" s="1"/>
  <c r="AR45" i="14"/>
  <c r="AS168" i="14"/>
  <c r="AQ16" i="14"/>
  <c r="AR153" i="14"/>
  <c r="AS153" i="14" s="1"/>
  <c r="R14" i="14"/>
  <c r="X14" i="14"/>
  <c r="AD14" i="14"/>
  <c r="AP205" i="14"/>
  <c r="AS205" i="14" s="1"/>
  <c r="Y42" i="14"/>
  <c r="AE42" i="14"/>
  <c r="AQ53" i="14"/>
  <c r="AS139" i="14"/>
  <c r="AD68" i="14"/>
  <c r="X68" i="14"/>
  <c r="AD107" i="14"/>
  <c r="X107" i="14"/>
  <c r="AP233" i="14"/>
  <c r="AR112" i="14"/>
  <c r="AR41" i="14"/>
  <c r="X111" i="14"/>
  <c r="AD111" i="14"/>
  <c r="BQ168" i="14"/>
  <c r="AS123" i="14"/>
  <c r="AS191" i="14"/>
  <c r="AG129" i="14"/>
  <c r="AA129" i="14"/>
  <c r="AD75" i="14"/>
  <c r="X75" i="14"/>
  <c r="AA160" i="14"/>
  <c r="AG160" i="14"/>
  <c r="AP28" i="14"/>
  <c r="AQ105" i="14"/>
  <c r="AO206" i="14"/>
  <c r="AS206" i="14" s="1"/>
  <c r="AS171" i="14"/>
  <c r="AQ94" i="14"/>
  <c r="AR208" i="14"/>
  <c r="AS208" i="14" s="1"/>
  <c r="AR28" i="14"/>
  <c r="AA141" i="14"/>
  <c r="AG141" i="14"/>
  <c r="AP47" i="14"/>
  <c r="AS47" i="14" s="1"/>
  <c r="D47" i="14" s="1"/>
  <c r="AP187" i="14"/>
  <c r="AE59" i="14"/>
  <c r="AP59" i="14" s="1"/>
  <c r="AS59" i="14" s="1"/>
  <c r="D59" i="14" s="1"/>
  <c r="AQ218" i="14"/>
  <c r="AS218" i="14" s="1"/>
  <c r="AP159" i="14"/>
  <c r="AP158" i="14"/>
  <c r="L97" i="14"/>
  <c r="N97" i="14"/>
  <c r="BQ17" i="14"/>
  <c r="N17" i="14" s="1"/>
  <c r="AG17" i="14" s="1"/>
  <c r="BQ194" i="14"/>
  <c r="AS22" i="14"/>
  <c r="AR51" i="14"/>
  <c r="AS51" i="14" s="1"/>
  <c r="AO40" i="14"/>
  <c r="BQ234" i="14"/>
  <c r="AP148" i="14"/>
  <c r="AS148" i="14" s="1"/>
  <c r="AQ40" i="14"/>
  <c r="AR24" i="14"/>
  <c r="AO187" i="14"/>
  <c r="AQ17" i="14"/>
  <c r="AA180" i="14"/>
  <c r="AG180" i="14"/>
  <c r="AG174" i="14"/>
  <c r="AA174" i="14"/>
  <c r="AQ214" i="14"/>
  <c r="AQ160" i="14"/>
  <c r="AQ58" i="14"/>
  <c r="X217" i="14"/>
  <c r="AD217" i="14"/>
  <c r="AG115" i="14"/>
  <c r="AA115" i="14"/>
  <c r="AA114" i="14"/>
  <c r="AG114" i="14"/>
  <c r="AS73" i="14"/>
  <c r="D73" i="14" s="1"/>
  <c r="AD72" i="14"/>
  <c r="AS72" i="14"/>
  <c r="D72" i="14" s="1"/>
  <c r="X71" i="14"/>
  <c r="X70" i="14"/>
  <c r="K103" i="14"/>
  <c r="BQ23" i="14"/>
  <c r="BQ196" i="14"/>
  <c r="AQ233" i="14"/>
  <c r="AO105" i="14"/>
  <c r="AA163" i="14"/>
  <c r="AG163" i="14"/>
  <c r="AE46" i="14"/>
  <c r="Y46" i="14"/>
  <c r="Y52" i="14"/>
  <c r="AE52" i="14"/>
  <c r="X78" i="14"/>
  <c r="AD78" i="14"/>
  <c r="AS15" i="14"/>
  <c r="D15" i="14" s="1"/>
  <c r="BQ124" i="14"/>
  <c r="BQ121" i="14"/>
  <c r="N98" i="14"/>
  <c r="AG132" i="14"/>
  <c r="AA132" i="14"/>
  <c r="AD26" i="14"/>
  <c r="X26" i="14"/>
  <c r="AR120" i="14"/>
  <c r="AS120" i="14" s="1"/>
  <c r="AS71" i="14"/>
  <c r="D71" i="14" s="1"/>
  <c r="AA181" i="14"/>
  <c r="AG181" i="14"/>
  <c r="X112" i="14"/>
  <c r="AD112" i="14"/>
  <c r="AD102" i="14"/>
  <c r="X102" i="14"/>
  <c r="AR145" i="14"/>
  <c r="AS145" i="14" s="1"/>
  <c r="D145" i="14" s="1"/>
  <c r="AD200" i="14"/>
  <c r="X200" i="14"/>
  <c r="N32" i="14"/>
  <c r="AG162" i="14"/>
  <c r="AA162" i="14"/>
  <c r="AP53" i="14"/>
  <c r="AA183" i="14"/>
  <c r="AG183" i="14"/>
  <c r="AG136" i="14"/>
  <c r="AA136" i="14"/>
  <c r="N144" i="14"/>
  <c r="AG33" i="14"/>
  <c r="AA33" i="14"/>
  <c r="BQ123" i="14"/>
  <c r="AQ190" i="14"/>
  <c r="AS190" i="14" s="1"/>
  <c r="AD28" i="14"/>
  <c r="X28" i="14"/>
  <c r="AH237" i="14"/>
  <c r="V17" i="14"/>
  <c r="V237" i="14" s="1"/>
  <c r="AO21" i="14" l="1"/>
  <c r="AS21" i="14" s="1"/>
  <c r="D21" i="14" s="1"/>
  <c r="AS159" i="14"/>
  <c r="D159" i="14" s="1"/>
  <c r="AS24" i="14"/>
  <c r="AS16" i="14"/>
  <c r="AO19" i="14"/>
  <c r="AS19" i="14" s="1"/>
  <c r="D19" i="14" s="1"/>
  <c r="AO11" i="14"/>
  <c r="AS11" i="14" s="1"/>
  <c r="D11" i="14" s="1"/>
  <c r="AO25" i="14"/>
  <c r="AS25" i="14" s="1"/>
  <c r="D25" i="14" s="1"/>
  <c r="AS202" i="14"/>
  <c r="D202" i="14" s="1"/>
  <c r="AO18" i="14"/>
  <c r="AS18" i="14" s="1"/>
  <c r="D18" i="14" s="1"/>
  <c r="AR89" i="14"/>
  <c r="AS89" i="14" s="1"/>
  <c r="D89" i="14" s="1"/>
  <c r="AO20" i="14"/>
  <c r="AS20" i="14" s="1"/>
  <c r="D20" i="14" s="1"/>
  <c r="AS94" i="14"/>
  <c r="D94" i="14" s="1"/>
  <c r="AR33" i="14"/>
  <c r="AS33" i="14" s="1"/>
  <c r="D33" i="14" s="1"/>
  <c r="AS58" i="14"/>
  <c r="D58" i="14" s="1"/>
  <c r="AS204" i="14"/>
  <c r="D204" i="14" s="1"/>
  <c r="Y87" i="14"/>
  <c r="AP87" i="14" s="1"/>
  <c r="AS87" i="14" s="1"/>
  <c r="D87" i="14" s="1"/>
  <c r="AS36" i="14"/>
  <c r="R17" i="14"/>
  <c r="AS105" i="14"/>
  <c r="D105" i="14" s="1"/>
  <c r="AS233" i="14"/>
  <c r="AS53" i="14"/>
  <c r="AS45" i="14"/>
  <c r="D45" i="14" s="1"/>
  <c r="AS34" i="14"/>
  <c r="D34" i="14" s="1"/>
  <c r="AS172" i="14"/>
  <c r="D172" i="14" s="1"/>
  <c r="AS158" i="14"/>
  <c r="AR162" i="14"/>
  <c r="AS162" i="14" s="1"/>
  <c r="D162" i="14" s="1"/>
  <c r="AO93" i="14"/>
  <c r="AS93" i="14" s="1"/>
  <c r="D93" i="14" s="1"/>
  <c r="AA17" i="14"/>
  <c r="AR17" i="14" s="1"/>
  <c r="AS17" i="14" s="1"/>
  <c r="D17" i="14" s="1"/>
  <c r="AR88" i="14"/>
  <c r="AS88" i="14" s="1"/>
  <c r="D88" i="14" s="1"/>
  <c r="AR129" i="14"/>
  <c r="AS129" i="14" s="1"/>
  <c r="D129" i="14" s="1"/>
  <c r="AS41" i="14"/>
  <c r="D41" i="14" s="1"/>
  <c r="AS214" i="14"/>
  <c r="D214" i="14" s="1"/>
  <c r="AO108" i="14"/>
  <c r="AS108" i="14" s="1"/>
  <c r="D108" i="14" s="1"/>
  <c r="AP42" i="14"/>
  <c r="AS42" i="14" s="1"/>
  <c r="D42" i="14" s="1"/>
  <c r="AR173" i="14"/>
  <c r="AS173" i="14" s="1"/>
  <c r="D173" i="14" s="1"/>
  <c r="AR114" i="14"/>
  <c r="AS114" i="14" s="1"/>
  <c r="D114" i="14" s="1"/>
  <c r="AS179" i="14"/>
  <c r="D179" i="14" s="1"/>
  <c r="AR160" i="14"/>
  <c r="AS160" i="14" s="1"/>
  <c r="D160" i="14" s="1"/>
  <c r="AO75" i="14"/>
  <c r="AS75" i="14" s="1"/>
  <c r="D75" i="14" s="1"/>
  <c r="AO111" i="14"/>
  <c r="AS111" i="14" s="1"/>
  <c r="D111" i="14" s="1"/>
  <c r="AO107" i="14"/>
  <c r="AS107" i="14" s="1"/>
  <c r="D107" i="14" s="1"/>
  <c r="AO68" i="14"/>
  <c r="AS68" i="14" s="1"/>
  <c r="D68" i="14" s="1"/>
  <c r="AE92" i="14"/>
  <c r="Y92" i="14"/>
  <c r="AG92" i="14"/>
  <c r="AA92" i="14"/>
  <c r="AO14" i="14"/>
  <c r="AS14" i="14" s="1"/>
  <c r="D14" i="14" s="1"/>
  <c r="AS187" i="14"/>
  <c r="AR141" i="14"/>
  <c r="AS141" i="14" s="1"/>
  <c r="D141" i="14" s="1"/>
  <c r="AR136" i="14"/>
  <c r="AS136" i="14" s="1"/>
  <c r="D136" i="14" s="1"/>
  <c r="AO102" i="14"/>
  <c r="AS102" i="14" s="1"/>
  <c r="D102" i="14" s="1"/>
  <c r="AO217" i="14"/>
  <c r="AS217" i="14" s="1"/>
  <c r="D217" i="14" s="1"/>
  <c r="AR180" i="14"/>
  <c r="AS180" i="14" s="1"/>
  <c r="D180" i="14" s="1"/>
  <c r="AR183" i="14"/>
  <c r="AS183" i="14" s="1"/>
  <c r="D183" i="14" s="1"/>
  <c r="AG97" i="14"/>
  <c r="AA97" i="14"/>
  <c r="AE97" i="14"/>
  <c r="Y97" i="14"/>
  <c r="AR163" i="14"/>
  <c r="AS163" i="14" s="1"/>
  <c r="D163" i="14" s="1"/>
  <c r="AS40" i="14"/>
  <c r="D40" i="14" s="1"/>
  <c r="AO200" i="14"/>
  <c r="AS200" i="14" s="1"/>
  <c r="D200" i="14" s="1"/>
  <c r="AR132" i="14"/>
  <c r="AS132" i="14" s="1"/>
  <c r="D132" i="14" s="1"/>
  <c r="AR115" i="14"/>
  <c r="AS115" i="14" s="1"/>
  <c r="D115" i="14" s="1"/>
  <c r="AR174" i="14"/>
  <c r="AS174" i="14" s="1"/>
  <c r="D174" i="14" s="1"/>
  <c r="AO112" i="14"/>
  <c r="AS112" i="14" s="1"/>
  <c r="D112" i="14" s="1"/>
  <c r="AA32" i="14"/>
  <c r="AG32" i="14"/>
  <c r="AD103" i="14"/>
  <c r="X103" i="14"/>
  <c r="AR181" i="14"/>
  <c r="AS181" i="14" s="1"/>
  <c r="D181" i="14" s="1"/>
  <c r="AO78" i="14"/>
  <c r="AS78" i="14" s="1"/>
  <c r="D78" i="14" s="1"/>
  <c r="AG144" i="14"/>
  <c r="AA144" i="14"/>
  <c r="AP52" i="14"/>
  <c r="AS52" i="14" s="1"/>
  <c r="D52" i="14" s="1"/>
  <c r="AQ237" i="14"/>
  <c r="AA98" i="14"/>
  <c r="AG98" i="14"/>
  <c r="AO28" i="14"/>
  <c r="AS28" i="14" s="1"/>
  <c r="D28" i="14" s="1"/>
  <c r="AO26" i="14"/>
  <c r="AP46" i="14"/>
  <c r="AR92" i="14" l="1"/>
  <c r="AO103" i="14"/>
  <c r="AS103" i="14" s="1"/>
  <c r="D103" i="14" s="1"/>
  <c r="AP92" i="14"/>
  <c r="AR144" i="14"/>
  <c r="AS144" i="14" s="1"/>
  <c r="D144" i="14" s="1"/>
  <c r="AP97" i="14"/>
  <c r="AR97" i="14"/>
  <c r="AR32" i="14"/>
  <c r="AS32" i="14" s="1"/>
  <c r="D32" i="14" s="1"/>
  <c r="AR98" i="14"/>
  <c r="AS26" i="14"/>
  <c r="AS46" i="14"/>
  <c r="D46" i="14" s="1"/>
  <c r="AS92" i="14" l="1"/>
  <c r="D92" i="14" s="1"/>
  <c r="AS97" i="14"/>
  <c r="D97" i="14" s="1"/>
  <c r="AP237" i="14"/>
  <c r="AO237" i="14"/>
  <c r="D26" i="14"/>
  <c r="C4" i="14" s="1"/>
  <c r="AS98" i="14"/>
  <c r="D98" i="14" s="1"/>
  <c r="AR237" i="14"/>
  <c r="AS237"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Anson</author>
    <author>Liam Newcombe</author>
    <author>Anson Wu</author>
    <author>.</author>
  </authors>
  <commentList>
    <comment ref="A5" authorId="0" shapeId="0" xr:uid="{00000000-0006-0000-0300-000001000000}">
      <text>
        <r>
          <rPr>
            <b/>
            <sz val="8"/>
            <color indexed="8"/>
            <rFont val="DejaVu Sans Condensed"/>
            <family val="1"/>
          </rPr>
          <t xml:space="preserve">Please provide a unique name or number for each data center.  Make sure to use the same identifier on each tab!
</t>
        </r>
      </text>
    </comment>
    <comment ref="A6" authorId="0" shapeId="0" xr:uid="{00000000-0006-0000-0300-000002000000}">
      <text>
        <r>
          <rPr>
            <b/>
            <sz val="8"/>
            <color indexed="8"/>
            <rFont val="DejaVu Sans Condensed"/>
            <family val="1"/>
          </rPr>
          <t>Please provide nearest city</t>
        </r>
      </text>
    </comment>
    <comment ref="A7" authorId="0" shapeId="0" xr:uid="{00000000-0006-0000-0300-000003000000}">
      <text>
        <r>
          <rPr>
            <b/>
            <sz val="8"/>
            <color indexed="8"/>
            <rFont val="DejaVu Sans Condensed"/>
            <family val="1"/>
          </rPr>
          <t xml:space="preserve">Please select one of the seven types of data centers.
</t>
        </r>
      </text>
    </comment>
    <comment ref="A8" authorId="0" shapeId="0" xr:uid="{00000000-0006-0000-0300-000004000000}">
      <text>
        <r>
          <rPr>
            <b/>
            <sz val="8"/>
            <color indexed="8"/>
            <rFont val="DejaVu Sans Condensed"/>
            <family val="1"/>
          </rPr>
          <t>Please select one of the two building types.</t>
        </r>
      </text>
    </comment>
    <comment ref="A9" authorId="1" shapeId="0" xr:uid="{00000000-0006-0000-0300-000005000000}">
      <text>
        <r>
          <rPr>
            <b/>
            <sz val="8"/>
            <color indexed="81"/>
            <rFont val="Tahoma"/>
            <family val="2"/>
          </rPr>
          <t>Please provide the square metres of floor area of the entire building in which the data centre is housed</t>
        </r>
        <r>
          <rPr>
            <sz val="8"/>
            <color indexed="81"/>
            <rFont val="Tahoma"/>
            <family val="2"/>
          </rPr>
          <t xml:space="preserve">
</t>
        </r>
      </text>
    </comment>
    <comment ref="A10" authorId="0" shapeId="0" xr:uid="{00000000-0006-0000-0300-000006000000}">
      <text>
        <r>
          <rPr>
            <b/>
            <sz val="8"/>
            <color indexed="8"/>
            <rFont val="DejaVu Sans Condensed"/>
            <family val="1"/>
          </rPr>
          <t xml:space="preserve">Please provide the square metres of the data center space, including all space that directly supports the operation of the data center
</t>
        </r>
      </text>
    </comment>
    <comment ref="A14" authorId="2" shapeId="0" xr:uid="{00000000-0006-0000-0300-000007000000}">
      <text>
        <r>
          <rPr>
            <b/>
            <sz val="8"/>
            <color indexed="81"/>
            <rFont val="Tahoma"/>
            <family val="2"/>
          </rPr>
          <t>Liam Newcombe:</t>
        </r>
        <r>
          <rPr>
            <sz val="8"/>
            <color indexed="81"/>
            <rFont val="Tahoma"/>
            <family val="2"/>
          </rPr>
          <t xml:space="preserve">
Select the role that best describes your activity in this data centre.</t>
        </r>
      </text>
    </comment>
    <comment ref="A16" authorId="2" shapeId="0" xr:uid="{00000000-0006-0000-0300-000008000000}">
      <text>
        <r>
          <rPr>
            <b/>
            <sz val="8"/>
            <color indexed="81"/>
            <rFont val="Tahoma"/>
            <family val="2"/>
          </rPr>
          <t>Liam Newcombe:</t>
        </r>
        <r>
          <rPr>
            <sz val="8"/>
            <color indexed="81"/>
            <rFont val="Tahoma"/>
            <family val="2"/>
          </rPr>
          <t xml:space="preserve">
Identify for each listed aspect of the data centre whether your organisation (including any parent, subsidiary or group company) has
</t>
        </r>
        <r>
          <rPr>
            <b/>
            <sz val="8"/>
            <color indexed="81"/>
            <rFont val="Tahoma"/>
            <family val="2"/>
          </rPr>
          <t>N - No control</t>
        </r>
        <r>
          <rPr>
            <sz val="8"/>
            <color indexed="81"/>
            <rFont val="Tahoma"/>
            <family val="2"/>
          </rPr>
          <t xml:space="preserve"> over this aspect
</t>
        </r>
        <r>
          <rPr>
            <b/>
            <sz val="8"/>
            <color indexed="81"/>
            <rFont val="Tahoma"/>
            <family val="2"/>
          </rPr>
          <t>Partial</t>
        </r>
        <r>
          <rPr>
            <sz val="8"/>
            <color indexed="81"/>
            <rFont val="Tahoma"/>
            <family val="2"/>
          </rPr>
          <t xml:space="preserve"> - Some control but not full over this aspect (e.g. a colo operator has partial control over racks where customers rent suites and install their own)
</t>
        </r>
        <r>
          <rPr>
            <b/>
            <sz val="8"/>
            <color indexed="81"/>
            <rFont val="Tahoma"/>
            <family val="2"/>
          </rPr>
          <t>Y - Control</t>
        </r>
        <r>
          <rPr>
            <sz val="8"/>
            <color indexed="81"/>
            <rFont val="Tahoma"/>
            <family val="2"/>
          </rPr>
          <t xml:space="preserve"> over this aspect</t>
        </r>
      </text>
    </comment>
    <comment ref="A17" authorId="2" shapeId="0" xr:uid="{00000000-0006-0000-0300-000009000000}">
      <text>
        <r>
          <rPr>
            <b/>
            <sz val="8"/>
            <color indexed="81"/>
            <rFont val="Tahoma"/>
            <family val="2"/>
          </rPr>
          <t>Liam Newcombe:</t>
        </r>
        <r>
          <rPr>
            <sz val="8"/>
            <color indexed="81"/>
            <rFont val="Tahoma"/>
            <family val="2"/>
          </rPr>
          <t xml:space="preserve">
The building including security, location and maintenance</t>
        </r>
      </text>
    </comment>
    <comment ref="A18" authorId="2" shapeId="0" xr:uid="{00000000-0006-0000-0300-00000A000000}">
      <text>
        <r>
          <rPr>
            <b/>
            <sz val="8"/>
            <color indexed="81"/>
            <rFont val="Tahoma"/>
            <family val="2"/>
          </rPr>
          <t>Liam Newcombe:</t>
        </r>
        <r>
          <rPr>
            <sz val="8"/>
            <color indexed="81"/>
            <rFont val="Tahoma"/>
            <family val="2"/>
          </rPr>
          <t xml:space="preserve">
The selection, installation, configuration, maintenance and management of the mechanical and electrical plant</t>
        </r>
      </text>
    </comment>
    <comment ref="A19" authorId="2" shapeId="0" xr:uid="{00000000-0006-0000-0300-00000B000000}">
      <text>
        <r>
          <rPr>
            <b/>
            <sz val="8"/>
            <color indexed="81"/>
            <rFont val="Tahoma"/>
            <family val="2"/>
          </rPr>
          <t>Liam Newcombe:</t>
        </r>
        <r>
          <rPr>
            <sz val="8"/>
            <color indexed="81"/>
            <rFont val="Tahoma"/>
            <family val="2"/>
          </rPr>
          <t xml:space="preserve">
The installation, configuration, maintenance and management of the main data floor where IT equipment is installed. This includes the floor (raised in some cases), positioning of CRAC units and PDUs, basic layout of cabling systems (under floor or overhead).</t>
        </r>
      </text>
    </comment>
    <comment ref="A20" authorId="2" shapeId="0" xr:uid="{00000000-0006-0000-0300-00000C000000}">
      <text>
        <r>
          <rPr>
            <b/>
            <sz val="8"/>
            <color indexed="81"/>
            <rFont val="Tahoma"/>
            <family val="2"/>
          </rPr>
          <t>Liam Newcombe:</t>
        </r>
        <r>
          <rPr>
            <sz val="8"/>
            <color indexed="81"/>
            <rFont val="Tahoma"/>
            <family val="2"/>
          </rPr>
          <t xml:space="preserve">
The installation, configuration, maintenance and management of the racks into which rack mount IT equipment is installed</t>
        </r>
      </text>
    </comment>
    <comment ref="A21" authorId="2" shapeId="0" xr:uid="{00000000-0006-0000-0300-00000D000000}">
      <text>
        <r>
          <rPr>
            <b/>
            <sz val="8"/>
            <color indexed="81"/>
            <rFont val="Tahoma"/>
            <family val="2"/>
          </rPr>
          <t>Liam Newcombe:</t>
        </r>
        <r>
          <rPr>
            <sz val="8"/>
            <color indexed="81"/>
            <rFont val="Tahoma"/>
            <family val="2"/>
          </rPr>
          <t xml:space="preserve">
The selection, installation, configuration, maintenance and management of the physical IT equipment. </t>
        </r>
      </text>
    </comment>
    <comment ref="A22" authorId="2" shapeId="0" xr:uid="{00000000-0006-0000-0300-00000E000000}">
      <text>
        <r>
          <rPr>
            <b/>
            <sz val="8"/>
            <color indexed="81"/>
            <rFont val="Tahoma"/>
            <family val="2"/>
          </rPr>
          <t>Liam Newcombe:</t>
        </r>
        <r>
          <rPr>
            <sz val="8"/>
            <color indexed="81"/>
            <rFont val="Tahoma"/>
            <family val="2"/>
          </rPr>
          <t xml:space="preserve">
The selection, installation, configuration, maintenance and management of the Operating System and virtualisation (both client and hypervisor) software installed on the IT equipment. This includes monitoring clients, hardware management agents etc. </t>
        </r>
      </text>
    </comment>
    <comment ref="A23" authorId="2" shapeId="0" xr:uid="{00000000-0006-0000-0300-00000F000000}">
      <text>
        <r>
          <rPr>
            <b/>
            <sz val="8"/>
            <color indexed="81"/>
            <rFont val="Tahoma"/>
            <family val="2"/>
          </rPr>
          <t>Liam Newcombe:</t>
        </r>
        <r>
          <rPr>
            <sz val="8"/>
            <color indexed="81"/>
            <rFont val="Tahoma"/>
            <family val="2"/>
          </rPr>
          <t xml:space="preserve">
The selection, installation, configuration, maintenance and management of the application software installed on the IT equipment. </t>
        </r>
      </text>
    </comment>
    <comment ref="A24" authorId="2" shapeId="0" xr:uid="{00000000-0006-0000-0300-000010000000}">
      <text>
        <r>
          <rPr>
            <b/>
            <sz val="8"/>
            <color indexed="81"/>
            <rFont val="Tahoma"/>
            <family val="2"/>
          </rPr>
          <t>Liam Newcombe:</t>
        </r>
        <r>
          <rPr>
            <sz val="8"/>
            <color indexed="81"/>
            <rFont val="Tahoma"/>
            <family val="2"/>
          </rPr>
          <t xml:space="preserve">
The determination and communication of the business requirements for the data centre including the importance of systems, reliability availability and maintainability specifications and data management processes.</t>
        </r>
      </text>
    </comment>
    <comment ref="A25" authorId="2" shapeId="0" xr:uid="{00000000-0006-0000-0300-000011000000}">
      <text>
        <r>
          <rPr>
            <b/>
            <sz val="8"/>
            <color indexed="81"/>
            <rFont val="Tahoma"/>
            <family val="2"/>
          </rPr>
          <t>Liam Newcombe:</t>
        </r>
        <r>
          <rPr>
            <sz val="8"/>
            <color indexed="81"/>
            <rFont val="Tahoma"/>
            <family val="2"/>
          </rPr>
          <t xml:space="preserve">
This cell is automatically calculated</t>
        </r>
      </text>
    </comment>
    <comment ref="A28" authorId="0" shapeId="0" xr:uid="{00000000-0006-0000-0300-000012000000}">
      <text>
        <r>
          <rPr>
            <b/>
            <sz val="8"/>
            <color indexed="8"/>
            <rFont val="DejaVu Sans Condensed"/>
            <family val="1"/>
          </rPr>
          <t>Select which levels of infrastructure resilience are available to IT equipment, this may be multiple levels in a modular or multiple resilience level facility.</t>
        </r>
      </text>
    </comment>
    <comment ref="A35" authorId="2" shapeId="0" xr:uid="{00000000-0006-0000-0300-000013000000}">
      <text>
        <r>
          <rPr>
            <b/>
            <sz val="8"/>
            <color indexed="81"/>
            <rFont val="Tahoma"/>
            <family val="2"/>
          </rPr>
          <t>Liam Newcombe:</t>
        </r>
        <r>
          <rPr>
            <sz val="8"/>
            <color indexed="81"/>
            <rFont val="Tahoma"/>
            <family val="2"/>
          </rPr>
          <t xml:space="preserve">
If your data centre was provisioned (power and cooling capacity delivered in modular steps of capacity) how many stages of capacity or separately delivered halls (/ zones) did / does the modular build allow for?</t>
        </r>
      </text>
    </comment>
    <comment ref="A36" authorId="0" shapeId="0" xr:uid="{00000000-0006-0000-0300-000014000000}">
      <text>
        <r>
          <rPr>
            <b/>
            <sz val="8"/>
            <color indexed="8"/>
            <rFont val="DejaVu Sans Condensed"/>
            <family val="1"/>
          </rPr>
          <t xml:space="preserve">Provide the number of physical 
racks that are usually in operation.
</t>
        </r>
      </text>
    </comment>
    <comment ref="A37" authorId="3" shapeId="0" xr:uid="{1C754237-ABCC-46F6-971D-53E48C49E703}">
      <text>
        <r>
          <rPr>
            <b/>
            <sz val="8"/>
            <color indexed="81"/>
            <rFont val="Tahoma"/>
            <family val="2"/>
          </rPr>
          <t>Thi is the sum of the nominal power demand, in kW, of the network equipment, servers and storage equipment installed in the data centre computer room floor area;</t>
        </r>
        <r>
          <rPr>
            <sz val="8"/>
            <color indexed="81"/>
            <rFont val="Tahoma"/>
            <family val="2"/>
          </rPr>
          <t xml:space="preserve">
</t>
        </r>
      </text>
    </comment>
    <comment ref="A38" authorId="2" shapeId="0" xr:uid="{C6BAF928-EE84-4C00-BD05-4DCEA403931F}">
      <text>
        <r>
          <rPr>
            <b/>
            <sz val="8"/>
            <color indexed="81"/>
            <rFont val="Tahoma"/>
            <family val="2"/>
          </rPr>
          <t>This is the as-provisioned peak power that can be provided to the IT equipment (or raised floor) in kW, not the average power being provided to the IT equipment.</t>
        </r>
      </text>
    </comment>
    <comment ref="A39" authorId="2" shapeId="0" xr:uid="{00000000-0006-0000-0300-000015000000}">
      <text>
        <r>
          <rPr>
            <b/>
            <sz val="8"/>
            <color indexed="81"/>
            <rFont val="Tahoma"/>
            <family val="2"/>
          </rPr>
          <t>This is the target temperature for air entering the IT equipment, not the supply or return set point on the air conditioning equipment.</t>
        </r>
      </text>
    </comment>
    <comment ref="A40" authorId="4" shapeId="0" xr:uid="{00000000-0006-0000-0300-000016000000}">
      <text>
        <r>
          <rPr>
            <b/>
            <sz val="8"/>
            <color indexed="81"/>
            <rFont val="Tahoma"/>
            <family val="2"/>
          </rPr>
          <t>Enter upper and lower temperature set points for the data floor CRAC or AHU in degrees C</t>
        </r>
        <r>
          <rPr>
            <sz val="8"/>
            <color indexed="81"/>
            <rFont val="Tahoma"/>
            <family val="2"/>
          </rPr>
          <t xml:space="preserve">
</t>
        </r>
      </text>
    </comment>
    <comment ref="A41" authorId="2" shapeId="0" xr:uid="{00000000-0006-0000-0300-000017000000}">
      <text>
        <r>
          <rPr>
            <sz val="8"/>
            <color indexed="81"/>
            <rFont val="Tahoma"/>
            <family val="2"/>
          </rPr>
          <t>Do the air temperature set points above apply to the air supplied from the CRAC / AHU to the IT equipment or the return air from the IT equipment to the CRAC / AHU?</t>
        </r>
      </text>
    </comment>
    <comment ref="A42" authorId="4" shapeId="0" xr:uid="{00000000-0006-0000-0300-000018000000}">
      <text>
        <r>
          <rPr>
            <b/>
            <sz val="8"/>
            <color indexed="81"/>
            <rFont val="Tahoma"/>
            <family val="2"/>
          </rPr>
          <t>Enter upper and lower Humidity set points as percentage RH and / or dew point</t>
        </r>
      </text>
    </comment>
    <comment ref="A45" authorId="2" shapeId="0" xr:uid="{00000000-0006-0000-0300-000019000000}">
      <text>
        <r>
          <rPr>
            <sz val="8"/>
            <color indexed="81"/>
            <rFont val="Tahoma"/>
            <family val="2"/>
          </rPr>
          <t xml:space="preserve">If the cooling system is fitted with an economiser which type of economiser is fitted?
The types of economiser are described in section 5.4 of the best practice documentation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Liam Newcombe</author>
    <author>John</author>
    <author>John Booth</author>
  </authors>
  <commentList>
    <comment ref="D8" authorId="0" shapeId="0" xr:uid="{00000000-0006-0000-0400-000001000000}">
      <text>
        <r>
          <rPr>
            <b/>
            <sz val="8"/>
            <color indexed="81"/>
            <rFont val="Tahoma"/>
            <family val="2"/>
          </rPr>
          <t>Liam Newcombe:</t>
        </r>
        <r>
          <rPr>
            <sz val="8"/>
            <color indexed="81"/>
            <rFont val="Tahoma"/>
            <family val="2"/>
          </rPr>
          <t xml:space="preserve">
This column reports "Y" for a practice that has been implemented or endorsed as identified in the "Expected Status based on responsibility areas" or whose due date is within 36 months of the application date. </t>
        </r>
      </text>
    </comment>
    <comment ref="E8" authorId="0" shapeId="0" xr:uid="{00000000-0006-0000-0400-000002000000}">
      <text>
        <r>
          <rPr>
            <b/>
            <sz val="8"/>
            <color indexed="81"/>
            <rFont val="Tahoma"/>
            <family val="2"/>
          </rPr>
          <t>Liam Newcombe:</t>
        </r>
        <r>
          <rPr>
            <sz val="8"/>
            <color indexed="81"/>
            <rFont val="Tahoma"/>
            <family val="2"/>
          </rPr>
          <t xml:space="preserve">
If the practice is not yet implemented but you are committing to implement the practice by a specified date then enter that date in this column. You should also check the application date above in C3</t>
        </r>
      </text>
    </comment>
    <comment ref="F8" authorId="0" shapeId="0" xr:uid="{00000000-0006-0000-0400-000003000000}">
      <text>
        <r>
          <rPr>
            <b/>
            <sz val="8"/>
            <color indexed="81"/>
            <rFont val="Tahoma"/>
            <family val="2"/>
          </rPr>
          <t>Liam Newcombe:</t>
        </r>
        <r>
          <rPr>
            <sz val="8"/>
            <color indexed="81"/>
            <rFont val="Tahoma"/>
            <family val="2"/>
          </rPr>
          <t xml:space="preserve">
If you have implemented the practice to apply to the entire data centre, existing and new IT and M&amp;E then select Implemented in this column. If the specified action requires endorsement then select Endorsed in this column and describe in the "Endorsing Actions Taken" column. If you have split control and are expected to both Implement and Endorse this practice then select I&amp;E.
Selecting Implemented or Endorsed in this column is understood to mean that the practice is Implemented or Endorsed for New IT Equipment, New Software and Refit.</t>
        </r>
      </text>
    </comment>
    <comment ref="G8" authorId="0" shapeId="0" xr:uid="{00000000-0006-0000-0400-000004000000}">
      <text>
        <r>
          <rPr>
            <b/>
            <sz val="8"/>
            <color indexed="81"/>
            <rFont val="Tahoma"/>
            <family val="2"/>
          </rPr>
          <t>Liam Newcombe:</t>
        </r>
        <r>
          <rPr>
            <sz val="8"/>
            <color indexed="81"/>
            <rFont val="Tahoma"/>
            <family val="2"/>
          </rPr>
          <t xml:space="preserve">
If you have implemented the practice to apply to the entire data centre, existing and new IT and M&amp;E then select Implemented in this column. If the specified action requires endorsement then select Endorsed in this column and describe in the "Endorsing Actions Taken" column. If you have split control and are expected to both Implement and Endorse this practice then select I&amp;E.
Selecting Implemented or Endorsed in this column is understood to mean that the practice is Implemented or Endorsed for New IT Equipment, New Software and Refit.</t>
        </r>
      </text>
    </comment>
    <comment ref="H8" authorId="0" shapeId="0" xr:uid="{00000000-0006-0000-0400-000005000000}">
      <text>
        <r>
          <rPr>
            <b/>
            <sz val="8"/>
            <color indexed="81"/>
            <rFont val="Tahoma"/>
            <family val="2"/>
          </rPr>
          <t>Liam Newcombe:</t>
        </r>
        <r>
          <rPr>
            <sz val="8"/>
            <color indexed="81"/>
            <rFont val="Tahoma"/>
            <family val="2"/>
          </rPr>
          <t xml:space="preserve">
If you have implemented the practice to apply only to new IT equipment in this data centre then select Implemented in this column. If the specified action requires endorsement then select Endorsed in this column and describe in the "Endorsing Actions Taken" column. If you have split control and are expected to both Implement and Endorse this practice then select I&amp;E.</t>
        </r>
      </text>
    </comment>
    <comment ref="I8" authorId="0" shapeId="0" xr:uid="{00000000-0006-0000-0400-000006000000}">
      <text>
        <r>
          <rPr>
            <b/>
            <sz val="8"/>
            <color indexed="81"/>
            <rFont val="Tahoma"/>
            <family val="2"/>
          </rPr>
          <t>Liam Newcombe:</t>
        </r>
        <r>
          <rPr>
            <sz val="8"/>
            <color indexed="81"/>
            <rFont val="Tahoma"/>
            <family val="2"/>
          </rPr>
          <t xml:space="preserve">
If you have implemented the practice to apply only to new software in this data centre then select Implemented in this column. If the specified action requires endorsement then select Endorsed in this column and describe in the "Endorsing Actions Taken" column. If you have split control and are expected to both Implement and Endorse this practice then select I&amp;E.</t>
        </r>
      </text>
    </comment>
    <comment ref="J8" authorId="0" shapeId="0" xr:uid="{00000000-0006-0000-0400-000007000000}">
      <text>
        <r>
          <rPr>
            <b/>
            <sz val="8"/>
            <color indexed="81"/>
            <rFont val="Tahoma"/>
            <family val="2"/>
          </rPr>
          <t>Liam Newcombe:</t>
        </r>
        <r>
          <rPr>
            <sz val="8"/>
            <color indexed="81"/>
            <rFont val="Tahoma"/>
            <family val="2"/>
          </rPr>
          <t xml:space="preserve">
These practices are expected for data centres which were constructed or underwent a major refit including removal of IT equipment from 2010 onwards.
If your data centre was built or refitted after 2010 and have implemented the practice or you will implement this practice in any upgrade or retrofit of this data centre then select Implemented in this column. 
If the specified action requires endorsement then select Endorsed in this column and describe in the "Endorsing Actions Taken" column. If you have split control and are expected to both Implement and Endorse this practice then select I&amp;E.</t>
        </r>
      </text>
    </comment>
    <comment ref="K8" authorId="0" shapeId="0" xr:uid="{00000000-0006-0000-0400-000008000000}">
      <text>
        <r>
          <rPr>
            <b/>
            <sz val="8"/>
            <color indexed="81"/>
            <rFont val="Tahoma"/>
            <family val="2"/>
          </rPr>
          <t>Liam Newcombe:</t>
        </r>
        <r>
          <rPr>
            <sz val="8"/>
            <color indexed="81"/>
            <rFont val="Tahoma"/>
            <family val="2"/>
          </rPr>
          <t xml:space="preserve">
This column identifies whether this expected practice should be Implemented, Endorsed or both Implemented and Endorsed based upon the areas of control selected on the "Data Centre Information" tab.</t>
        </r>
      </text>
    </comment>
    <comment ref="L8" authorId="0" shapeId="0" xr:uid="{00000000-0006-0000-0400-000009000000}">
      <text>
        <r>
          <rPr>
            <b/>
            <sz val="8"/>
            <color indexed="81"/>
            <rFont val="Tahoma"/>
            <family val="2"/>
          </rPr>
          <t>Liam Newcombe:</t>
        </r>
        <r>
          <rPr>
            <sz val="8"/>
            <color indexed="81"/>
            <rFont val="Tahoma"/>
            <family val="2"/>
          </rPr>
          <t xml:space="preserve">
This column identifies whether this expected practice should be Implemented, Endorsed or both Implemented and Endorsed based upon the areas of control selected on the "Data Centre Information" tab.</t>
        </r>
      </text>
    </comment>
    <comment ref="M8" authorId="0" shapeId="0" xr:uid="{00000000-0006-0000-0400-00000A000000}">
      <text>
        <r>
          <rPr>
            <b/>
            <sz val="8"/>
            <color indexed="81"/>
            <rFont val="Tahoma"/>
            <family val="2"/>
          </rPr>
          <t>Liam Newcombe:</t>
        </r>
        <r>
          <rPr>
            <sz val="8"/>
            <color indexed="81"/>
            <rFont val="Tahoma"/>
            <family val="2"/>
          </rPr>
          <t xml:space="preserve">
This column identifies whether this expected practice should be Implemented, Endorsed or both Implemented and Endorsed based upon the areas of control selected on the "Data Centre Information" tab.</t>
        </r>
      </text>
    </comment>
    <comment ref="N8" authorId="0" shapeId="0" xr:uid="{00000000-0006-0000-0400-00000B000000}">
      <text>
        <r>
          <rPr>
            <b/>
            <sz val="8"/>
            <color indexed="81"/>
            <rFont val="Tahoma"/>
            <family val="2"/>
          </rPr>
          <t>Liam Newcombe:</t>
        </r>
        <r>
          <rPr>
            <sz val="8"/>
            <color indexed="81"/>
            <rFont val="Tahoma"/>
            <family val="2"/>
          </rPr>
          <t xml:space="preserve">
This column identifies whether this expected practice should be Implemented, Endorsed or both Implemented and Endorsed based upon the areas of control selected on the "Data Centre Information" tab.</t>
        </r>
      </text>
    </comment>
    <comment ref="P8" authorId="0" shapeId="0" xr:uid="{00000000-0006-0000-0400-00000C000000}">
      <text>
        <r>
          <rPr>
            <b/>
            <sz val="8"/>
            <color indexed="81"/>
            <rFont val="Tahoma"/>
            <family val="2"/>
          </rPr>
          <t>Liam Newcombe:</t>
        </r>
        <r>
          <rPr>
            <sz val="8"/>
            <color indexed="81"/>
            <rFont val="Tahoma"/>
            <family val="2"/>
          </rPr>
          <t xml:space="preserve">
If this is an expected practice that you are not able to implement for this data centre then please describe the reason in this column, e.g. "Customer contracts require lighting to be on for the purposes of recording security cameras"</t>
        </r>
      </text>
    </comment>
    <comment ref="Q8" authorId="0" shapeId="0" xr:uid="{00000000-0006-0000-0400-00000D000000}">
      <text>
        <r>
          <rPr>
            <b/>
            <sz val="8"/>
            <color indexed="81"/>
            <rFont val="Tahoma"/>
            <family val="2"/>
          </rPr>
          <t>Liam Newcombe:</t>
        </r>
        <r>
          <rPr>
            <sz val="8"/>
            <color indexed="81"/>
            <rFont val="Tahoma"/>
            <family val="2"/>
          </rPr>
          <t xml:space="preserve">
If you have entered a dommitted date for the practice please describe your acton plan to achieve compliance in this column</t>
        </r>
      </text>
    </comment>
    <comment ref="R8" authorId="0" shapeId="0" xr:uid="{00000000-0006-0000-0400-00000E000000}">
      <text>
        <r>
          <rPr>
            <b/>
            <sz val="8"/>
            <color indexed="81"/>
            <rFont val="Tahoma"/>
            <family val="2"/>
          </rPr>
          <t>Briefly describe the actions taken to endorse the practice to your suppliers or customers where you have no or partial control over this activity.</t>
        </r>
      </text>
    </comment>
    <comment ref="T8" authorId="0" shapeId="0" xr:uid="{00000000-0006-0000-0400-00000F000000}">
      <text>
        <r>
          <rPr>
            <b/>
            <sz val="8"/>
            <color indexed="81"/>
            <rFont val="Tahoma"/>
            <family val="2"/>
          </rPr>
          <t>Liam Newcombe:</t>
        </r>
        <r>
          <rPr>
            <sz val="8"/>
            <color indexed="81"/>
            <rFont val="Tahoma"/>
            <family val="2"/>
          </rPr>
          <t xml:space="preserve">
If the practice is not yet implemented but you are committing to implement the practice by a specified date then enter that date in this column. You should also check the application date above in C3</t>
        </r>
      </text>
    </comment>
    <comment ref="U8" authorId="0" shapeId="0" xr:uid="{00000000-0006-0000-0400-000010000000}">
      <text>
        <r>
          <rPr>
            <b/>
            <sz val="8"/>
            <color indexed="81"/>
            <rFont val="Tahoma"/>
            <family val="2"/>
          </rPr>
          <t>Liam Newcombe:</t>
        </r>
        <r>
          <rPr>
            <sz val="8"/>
            <color indexed="81"/>
            <rFont val="Tahoma"/>
            <family val="2"/>
          </rPr>
          <t xml:space="preserve">
If you have implemented the practice to apply to the entire data centre, existing and new IT and M&amp;E then select Implemented in this column. If the specified action requires endorsement then select Endorsed in this column and describe in the "Endorsing Actions Taken" column. If you have split control and are expected to both Implement and Endorse this practice then select I&amp;E.
Selecting Implemented or Endorsed in this column is understood to mean that the practice is Implemented or Endorsed for New IT Equipment, New Software and Refit.</t>
        </r>
      </text>
    </comment>
    <comment ref="B11" authorId="0" shapeId="0" xr:uid="{00000000-0006-0000-0400-000011000000}">
      <text>
        <r>
          <rPr>
            <b/>
            <sz val="8"/>
            <color indexed="81"/>
            <rFont val="Tahoma"/>
            <family val="2"/>
          </rPr>
          <t xml:space="preserve">John Booth:2022
</t>
        </r>
        <r>
          <rPr>
            <sz val="8"/>
            <color indexed="81"/>
            <rFont val="Tahoma"/>
            <family val="2"/>
          </rPr>
          <t xml:space="preserve">
</t>
        </r>
        <r>
          <rPr>
            <sz val="10"/>
            <color indexed="81"/>
            <rFont val="Tahoma"/>
            <family val="2"/>
          </rPr>
          <t xml:space="preserve">Establish an approval board containing representatives from all disciplines including Senior Management, IT, M&amp;E Engineering, Applications/Software and Procurement.
Require the approval of this group for any significant decision to ensure that the impacts of the decision have been properly understood and an effective solution reached. 
For example, this could include the definition of standard IT hardware lists through considering the M&amp;E implications of different types of hardware. This group could be seen as the functional equivalent of a change board.
</t>
        </r>
      </text>
    </comment>
    <comment ref="B14" authorId="0" shapeId="0" xr:uid="{00000000-0006-0000-0400-000012000000}">
      <text>
        <r>
          <rPr>
            <b/>
            <sz val="8"/>
            <color indexed="81"/>
            <rFont val="Tahoma"/>
            <family val="2"/>
          </rPr>
          <t>John Booth: 2021</t>
        </r>
        <r>
          <rPr>
            <sz val="8"/>
            <color indexed="81"/>
            <rFont val="Tahoma"/>
            <family val="2"/>
          </rPr>
          <t xml:space="preserve">
</t>
        </r>
        <r>
          <rPr>
            <sz val="10"/>
            <color indexed="81"/>
            <rFont val="Tahoma"/>
            <family val="2"/>
          </rPr>
          <t xml:space="preserve">Carry out an audit of existing equipment to maximise any unused existing capability by ensuring that all areas of optimisation, consolidation and aggregation are identified prior to new material investment. 
The most important element to this in terms of impact is the IT equipment and the severity of impact is related to the frequency of refresh and replacement. </t>
        </r>
      </text>
    </comment>
    <comment ref="B15" authorId="0" shapeId="0" xr:uid="{00000000-0006-0000-0400-000013000000}">
      <text>
        <r>
          <rPr>
            <b/>
            <sz val="8"/>
            <color indexed="81"/>
            <rFont val="Tahoma"/>
            <family val="2"/>
          </rPr>
          <t>John Booth:2021</t>
        </r>
        <r>
          <rPr>
            <sz val="8"/>
            <color indexed="81"/>
            <rFont val="Tahoma"/>
            <family val="2"/>
          </rPr>
          <t xml:space="preserve">
</t>
        </r>
        <r>
          <rPr>
            <sz val="10"/>
            <color indexed="81"/>
            <rFont val="Tahoma"/>
            <family val="2"/>
          </rPr>
          <t xml:space="preserve">Recommend the selection and deployment of mechanical and electrical equipment which does not itself require additional cooling beyond standard office room cooling in normal operation (the exception to this being some UPS batteries).
Note: Some UPS batteries require to be kept at lower temperatures to preserve performance and reliability and to maximise operational lifetime
</t>
        </r>
      </text>
    </comment>
    <comment ref="B16" authorId="1" shapeId="0" xr:uid="{00000000-0006-0000-0400-000014000000}">
      <text>
        <r>
          <rPr>
            <b/>
            <sz val="9"/>
            <color indexed="81"/>
            <rFont val="Tahoma"/>
            <family val="2"/>
          </rPr>
          <t>John Booth:2023</t>
        </r>
        <r>
          <rPr>
            <sz val="9"/>
            <color indexed="81"/>
            <rFont val="Tahoma"/>
            <family val="2"/>
          </rPr>
          <t xml:space="preserve">
</t>
        </r>
        <r>
          <rPr>
            <sz val="10"/>
            <color indexed="81"/>
            <rFont val="Tahoma"/>
            <family val="2"/>
          </rPr>
          <t xml:space="preserve">Co-location and Managed Service providers should employ charging models and tariffs that encourage the use of best practices and improve energy efficiency. 
Enterprise operators should that the true cost of data centre services are fully understood and properly reported.   </t>
        </r>
      </text>
    </comment>
    <comment ref="B17" authorId="0" shapeId="0" xr:uid="{00000000-0006-0000-0400-000015000000}">
      <text>
        <r>
          <rPr>
            <b/>
            <sz val="8"/>
            <color indexed="81"/>
            <rFont val="Tahoma"/>
            <family val="2"/>
          </rPr>
          <t xml:space="preserve">John Booth:2024
</t>
        </r>
        <r>
          <rPr>
            <sz val="8"/>
            <color indexed="81"/>
            <rFont val="Tahoma"/>
            <family val="2"/>
          </rPr>
          <t xml:space="preserve">
</t>
        </r>
        <r>
          <rPr>
            <sz val="10"/>
            <color indexed="81"/>
            <rFont val="Tahoma"/>
            <family val="2"/>
          </rPr>
          <t xml:space="preserve">Introduce a plan for Life Cycle Assessment (LCA) in accordance with EU guidelines and internationally standardised methodologies. Examples of which would be ISO 14040 and ISO 14044. 
EN 15978 'Sustainability of construction works - assessment of environmental performance of buildings - calculation method' is also a standard that is considered relevant to this Practice.
Note: This Practice aims to reduce overall carbon footprint and improve sustainability rather than directly improve energy efficiency. A list of recommended environmental sustainability practices is available in the CEN/CENELEC document CLC 50600-5-1. 
</t>
        </r>
      </text>
    </comment>
    <comment ref="B18" authorId="1" shapeId="0" xr:uid="{00000000-0006-0000-0400-000016000000}">
      <text>
        <r>
          <rPr>
            <b/>
            <sz val="9"/>
            <color indexed="81"/>
            <rFont val="Tahoma"/>
            <family val="2"/>
          </rPr>
          <t>John Booth:2023</t>
        </r>
        <r>
          <rPr>
            <sz val="9"/>
            <color indexed="81"/>
            <rFont val="Tahoma"/>
            <family val="2"/>
          </rPr>
          <t xml:space="preserve">
</t>
        </r>
        <r>
          <rPr>
            <sz val="10"/>
            <color indexed="81"/>
            <rFont val="Tahoma"/>
            <family val="2"/>
          </rPr>
          <t>Introduce a plan for Environmental Management in accordance with emerging EU guidelines and internationally standardised methodologies. An example of which would be ISO 14001. 
Consider appointing a cross functional Environmental Sustainability Manager to take responsibility for this initiative.</t>
        </r>
      </text>
    </comment>
    <comment ref="B19" authorId="1" shapeId="0" xr:uid="{00000000-0006-0000-0400-000017000000}">
      <text>
        <r>
          <rPr>
            <b/>
            <sz val="9"/>
            <color indexed="81"/>
            <rFont val="Tahoma"/>
            <family val="2"/>
          </rPr>
          <t>John Booth:2023</t>
        </r>
        <r>
          <rPr>
            <sz val="9"/>
            <color indexed="81"/>
            <rFont val="Tahoma"/>
            <family val="2"/>
          </rPr>
          <t xml:space="preserve">
</t>
        </r>
        <r>
          <rPr>
            <sz val="10"/>
            <color indexed="81"/>
            <rFont val="Tahoma"/>
            <family val="2"/>
          </rPr>
          <t xml:space="preserve">Introduce a plan for Energy Management in accordance with emerging EU guidelines and internationally standardised methodologies. An example of which would be ISO 50001.
Note: The Code of Conduct can be used effectively to underpin the expectations and reporting requirements specifically for data centres in relation to ISO 50001. 
Consider appointing a cross functional Energy Manager to take responsibility for this initiative.
</t>
        </r>
      </text>
    </comment>
    <comment ref="B20" authorId="1" shapeId="0" xr:uid="{00000000-0006-0000-0400-000018000000}">
      <text>
        <r>
          <rPr>
            <b/>
            <sz val="9"/>
            <color indexed="81"/>
            <rFont val="Tahoma"/>
            <family val="2"/>
          </rPr>
          <t>John Booth:</t>
        </r>
        <r>
          <rPr>
            <sz val="9"/>
            <color indexed="81"/>
            <rFont val="Tahoma"/>
            <family val="2"/>
          </rPr>
          <t xml:space="preserve">
</t>
        </r>
        <r>
          <rPr>
            <sz val="10"/>
            <color indexed="81"/>
            <rFont val="Tahoma"/>
            <family val="2"/>
          </rPr>
          <t>Ensure that Asset Management for both IT and mechanical and electrical assets etc. is
implemented and controlled according to a standard and accepted methodology. An example of which
would be ISO 55000.
Understanding the numbers, types and purposes of the assets deployed in a data centre underpins
effective energy management.</t>
        </r>
      </text>
    </comment>
    <comment ref="B21" authorId="2" shapeId="0" xr:uid="{00000000-0006-0000-0400-000019000000}">
      <text>
        <r>
          <rPr>
            <b/>
            <sz val="9"/>
            <color indexed="81"/>
            <rFont val="Tahoma"/>
            <family val="2"/>
          </rPr>
          <t>John Booth (2024):</t>
        </r>
        <r>
          <rPr>
            <sz val="9"/>
            <color indexed="81"/>
            <rFont val="Tahoma"/>
            <family val="2"/>
          </rPr>
          <t xml:space="preserve">
Consider the proportion of energy used by the data centre that comes from renewable / sustainable sources. 
Recording and reporting on the proportion of sustainable / renewable energy used against the overall energy consumption is expected to become an expected monitoring and reporting requirement in time. 
Note: Standardised metrics in this area are available as EN 50600-4-3 or ISO/IEC 30134-3. 
EN 50600-4-3 “Information technology — Data centre facilities and infrastructures — Part 4-3: Renewable Energy Factor” specifies the “Renewable Energy Factor, REF” as the ratio of the renewable energy (in kWh) to the total energy consumption (in kWh). 
Note: REF covers all renewable energy purchased from the utility (with guarantee of origin) and produced on-site. However, renewable energy produced on-site, that is not consumed on-site and partly or in total sold to the grid, shall be excluded from REF. 
Note: CLC 50600-5-1 addresses Best Practices for Data Centre Energy Efficiency and Environmental Sustainability. Both are a part of the European EN 50600 Standard series.
Note: The EN 50600 series has now been adopted by ISO/IEC as ISO/IEC 22237.
Note: ETSI EN 305 200-3-1 KPIREN KPI excludes both energy from grid and energy not consumed on site, in conformance with net zero initiatives.
</t>
        </r>
      </text>
    </comment>
    <comment ref="B22" authorId="2" shapeId="0" xr:uid="{00000000-0006-0000-0400-00001A000000}">
      <text>
        <r>
          <rPr>
            <b/>
            <sz val="9"/>
            <color indexed="81"/>
            <rFont val="Tahoma"/>
            <family val="2"/>
          </rPr>
          <t>John Booth:</t>
        </r>
        <r>
          <rPr>
            <sz val="9"/>
            <color indexed="81"/>
            <rFont val="Tahoma"/>
            <family val="2"/>
          </rPr>
          <t xml:space="preserve">
Monitor and report on usage / energy consumption by devices power by IT cabling.
IT cabling is increasingly be used to deliver power to devices both inside and outside the data centre. The advantage of this technology is that the same cable can be used for both network connectivity and power. Examples of this include telephony (voice) handsets, cameras, a variety of different environmental sensors even LED lights and lighting control.
Note: The risk here is that this power is being taken directly from network switches, which constitute “IT Load”. This needs to be considered when looking at energy usage calculations such as DCiE or PUE which may well give false indications if devices are being powered via IT communications cabling and usage is not being taken in to account. 
Note: This is particularly true if power is being delivered outside the data centre as might be the case with IP Telephony, network switches in the data centre potentially supplying handsets in nearby office spaces.
</t>
        </r>
      </text>
    </comment>
    <comment ref="B23" authorId="2" shapeId="0" xr:uid="{00000000-0006-0000-0400-00001B000000}">
      <text>
        <r>
          <rPr>
            <b/>
            <sz val="9"/>
            <color indexed="81"/>
            <rFont val="Tahoma"/>
            <family val="2"/>
          </rPr>
          <t>John Booth:2023</t>
        </r>
        <r>
          <rPr>
            <sz val="9"/>
            <color indexed="81"/>
            <rFont val="Tahoma"/>
            <family val="2"/>
          </rPr>
          <t xml:space="preserve">
Consider the type of workload(s) that will be supported both during the design and operation of data centres.
Note: Traditionally steady workload levels in data centres have resulted in relatively constant power draws however developments in applications and software is resulting in increasingly fluctuating workloads and even the ability to migrate workloads seamlessly between sites. 
This not only potentially changes the required equipment resilience and reliability levels at a particular site it also changes the way that the installed power and cooling infrastructure needs to be managed from both a capacity and energy efficiency perspective. 
</t>
        </r>
      </text>
    </comment>
    <comment ref="B24" authorId="2" shapeId="0" xr:uid="{00000000-0006-0000-0400-00001C000000}">
      <text>
        <r>
          <rPr>
            <b/>
            <sz val="9"/>
            <color indexed="81"/>
            <rFont val="Tahoma"/>
            <family val="2"/>
          </rPr>
          <t>John Booth:</t>
        </r>
        <r>
          <rPr>
            <sz val="9"/>
            <color indexed="81"/>
            <rFont val="Tahoma"/>
            <family val="2"/>
          </rPr>
          <t xml:space="preserve">
Consideration should be given to energy supplies from alternative and sustainable energy sources including fuel cells, wind power, photo-voltaic and shared local-generation using biomass / bio-fuels etc., which might provide a lower carbon footprint, economically attractive and reliable alternative to utility electricity supplies.
Note: This Practice aims to reduce overall carbon footprint and improve sustainability rather than provide direct energy efficiency.
</t>
        </r>
      </text>
    </comment>
    <comment ref="B25" authorId="2" shapeId="0" xr:uid="{00000000-0006-0000-0400-00001D000000}">
      <text>
        <r>
          <rPr>
            <b/>
            <sz val="9"/>
            <color indexed="81"/>
            <rFont val="Tahoma"/>
            <charset val="1"/>
          </rPr>
          <t>John Booth (2021):</t>
        </r>
        <r>
          <rPr>
            <sz val="9"/>
            <color indexed="81"/>
            <rFont val="Tahoma"/>
            <charset val="1"/>
          </rPr>
          <t xml:space="preserve">
Ensure that air quality is monitored and managed to ensure that critical equipment is not damaged by particulates or corrosive elements which might impact both IT equipment and cooling equipment in terms of performance, energy efficiency and reliability.
This should inform the choice of filters used and the planned replacement schedule as well as the frequency of routine technical cleaning programme (including underfloor and ceiling void areas if applicable).
Filter choices should be informed by ISO 16890-1.
Note: The ASHRAE white paper ‘2011 Gaseous and Particulate Contamination Guidelines for Data Centers’ recommends that data centre air quality is monitored and cleaned according to ISO 14644-8 Class 8. This can be achieved by routine technical cleaning and simple filtration.
Note: Airborne Contaminants including gaseous contaminants should be managed according to ANSI/ISA 71.04-2013.
</t>
        </r>
      </text>
    </comment>
    <comment ref="B26" authorId="0" shapeId="0" xr:uid="{00000000-0006-0000-0400-00001E000000}">
      <text>
        <r>
          <rPr>
            <b/>
            <sz val="10"/>
            <color indexed="81"/>
            <rFont val="Tahoma"/>
            <family val="2"/>
          </rPr>
          <t xml:space="preserve">John Booth: 2021
</t>
        </r>
        <r>
          <rPr>
            <sz val="10"/>
            <color indexed="81"/>
            <rFont val="Tahoma"/>
            <family val="2"/>
          </rPr>
          <t xml:space="preserve">The data centre technical areas and plant rooms should be considered as an industrial space, designed built and operated with the single primary objective of delivering high availability IT services reliably and efficiently.
Note: This objective aims to prevent the energy efficiency of the technical space being compromised by the need for human comfort other than to comply with local statutory requirement and law (Health and Safety etc.).
Note: Data Centres are primarily technical spaces, not office space, and should therefore only require the control make up air volumes and environmental conditions to pressurise the spaces in order avoid ingress of particles and contaminants rather than for seated human comfort. This only relates to those areas of the centre intended to hold operational IT equipment or supporting mechanical or electrical infrastructure. These areas should not contain desks or workstations.  
Note: This is not intended to reduce or impose conditions on dedicated and purpose built office space within the data centre building. 
</t>
        </r>
      </text>
    </comment>
    <comment ref="B27" authorId="2" shapeId="0" xr:uid="{00000000-0006-0000-0400-00001F000000}">
      <text>
        <r>
          <rPr>
            <b/>
            <sz val="9"/>
            <color indexed="81"/>
            <rFont val="Tahoma"/>
            <family val="2"/>
          </rPr>
          <t>John Booth (2019):</t>
        </r>
        <r>
          <rPr>
            <sz val="9"/>
            <color indexed="81"/>
            <rFont val="Tahoma"/>
            <family val="2"/>
          </rPr>
          <t xml:space="preserve">
Ensure that high quality, accurate O&amp;M manuals, As-Built records, commissioning records, schematics and single lines diagrams are available in order to enable all installed infrastructure and equipment to be maintained as originally designed and operated at optimum levels of efficiency. 
Accurate documentation and records are essential to the correct operation and use of energy efficiency functions built-In by equipment manufacturers.
Updates should be made whenever any settings are changed or equipment is added, replaced or modified.
Effective commissioning and delivery of detailed and accurate documentation should be a key part of any project handover. 
Note: EN 50600-3-1 can be referenced for more detail on this area.
</t>
        </r>
      </text>
    </comment>
    <comment ref="B28" authorId="2" shapeId="0" xr:uid="{00000000-0006-0000-0400-000020000000}">
      <text>
        <r>
          <rPr>
            <b/>
            <sz val="9"/>
            <color indexed="81"/>
            <rFont val="Tahoma"/>
            <family val="2"/>
          </rPr>
          <t>John Booth (2019):</t>
        </r>
        <r>
          <rPr>
            <sz val="9"/>
            <color indexed="81"/>
            <rFont val="Tahoma"/>
            <family val="2"/>
          </rPr>
          <t xml:space="preserve">
Ensure the Data Centre Manager and any appointed Energy Manager has relevant and appropriate training to fulfil an energy efficiency role and have an in-depth appreciation of Best Practices (such as this Code of Conduct).
Ensure that both ICT and Facilities personnel are aware of Data Centre energy efficiency Best Practises (such as this Code of Conduct) in order to support organisational strategies to reduce IT energy usage. 
Remove silos and promote a minimum level of common understanding relating to data centre Operations and Management. 
An overall training methodology should be defined and delivered to all relevant personnel in order to improve individual personal development and develop suitably qualified and experienced data centre personnel.
Note: Properly trained and qualified personnel are essential to efficient data centre operation.
</t>
        </r>
      </text>
    </comment>
    <comment ref="B29" authorId="2" shapeId="0" xr:uid="{EB978E51-94AA-4506-A23A-ACDFDA168B06}">
      <text>
        <r>
          <rPr>
            <b/>
            <sz val="9"/>
            <color indexed="81"/>
            <rFont val="Tahoma"/>
            <charset val="1"/>
          </rPr>
          <t>John Booth: 2024</t>
        </r>
        <r>
          <rPr>
            <sz val="9"/>
            <color indexed="81"/>
            <rFont val="Tahoma"/>
            <charset val="1"/>
          </rPr>
          <t xml:space="preserve">
Continue to evaluate the use of energy storage and usage to support Smart Grid. A Smart Grid is a solution that employs a broad range of information technology resources, allowing for a potential reduction in electricity waste and energy costs.
This Practice should aim to include ‘Behind the Meter’ Support.
Guidance and requirements which are currently being developed by the European Commission may impact this Practice. Smart Grids are referenced by the EED, which should be examined for Practices in this area. 
EN 50600-5-1 already incorporates a Practice in this area which should be considered for adoption.
</t>
        </r>
      </text>
    </comment>
    <comment ref="B32" authorId="0" shapeId="0" xr:uid="{00000000-0006-0000-0400-000021000000}">
      <text>
        <r>
          <rPr>
            <b/>
            <sz val="8"/>
            <color indexed="81"/>
            <rFont val="Tahoma"/>
            <family val="2"/>
          </rPr>
          <t>Liam Newcombe:</t>
        </r>
        <r>
          <rPr>
            <sz val="8"/>
            <color indexed="81"/>
            <rFont val="Tahoma"/>
            <family val="2"/>
          </rPr>
          <t xml:space="preserve">
</t>
        </r>
        <r>
          <rPr>
            <sz val="10"/>
            <color indexed="81"/>
            <rFont val="Tahoma"/>
            <family val="2"/>
          </rPr>
          <t>Only the level of resilience and therefore availability actually justified by business requirements and impact analysis should be built, or purchased in the case of a collocation customer. 2N infrastructures are frequently unnecessary and inappropriate. If only a single level of resilience is available in the data centre an increased resilience or availability for critical services can be obtained by splitting the IT platform across multiple sites.</t>
        </r>
      </text>
    </comment>
    <comment ref="B33" authorId="0" shapeId="0" xr:uid="{00000000-0006-0000-0400-000022000000}">
      <text>
        <r>
          <rPr>
            <b/>
            <sz val="8"/>
            <color indexed="81"/>
            <rFont val="Tahoma"/>
            <family val="2"/>
          </rPr>
          <t>Liam Newcombe:</t>
        </r>
        <r>
          <rPr>
            <sz val="8"/>
            <color indexed="81"/>
            <rFont val="Tahoma"/>
            <family val="2"/>
          </rPr>
          <t xml:space="preserve">
</t>
        </r>
        <r>
          <rPr>
            <sz val="10"/>
            <color indexed="81"/>
            <rFont val="Tahoma"/>
            <family val="2"/>
          </rPr>
          <t>It is possible to build a single data centre to provide multiple levels of power and cooling resilience to different floor areas. Many co-location providers already deliver this, for example, optional ‘grey’ power feeds without UPS or generator back up.</t>
        </r>
      </text>
    </comment>
    <comment ref="B34" authorId="0" shapeId="0" xr:uid="{00000000-0006-0000-0400-000023000000}">
      <text>
        <r>
          <rPr>
            <b/>
            <sz val="8"/>
            <color indexed="81"/>
            <rFont val="Tahoma"/>
            <family val="2"/>
          </rPr>
          <t>Liam Newcombe:</t>
        </r>
        <r>
          <rPr>
            <sz val="8"/>
            <color indexed="81"/>
            <rFont val="Tahoma"/>
            <family val="2"/>
          </rPr>
          <t xml:space="preserve">
</t>
        </r>
        <r>
          <rPr>
            <sz val="10"/>
            <color indexed="81"/>
            <rFont val="Tahoma"/>
            <family val="2"/>
          </rPr>
          <t>The provisioning of excess power and cooling capacity in the data centre drives substantial fixed losses and is unnecessary. Planning a data centre for modular (scalable) expansion and then building out this capacity in a rolling program of deployments is more efficient. This also allows the technology ‘generation’ of the IT equipment and supporting M&amp;E infrastructure to be matched, improving both efficiency and the ability to respond to business requirements.</t>
        </r>
      </text>
    </comment>
    <comment ref="B35" authorId="0" shapeId="0" xr:uid="{00000000-0006-0000-0400-000024000000}">
      <text>
        <r>
          <rPr>
            <b/>
            <sz val="8"/>
            <color indexed="81"/>
            <rFont val="Tahoma"/>
            <family val="2"/>
          </rPr>
          <t xml:space="preserve">John Booth (2018) :
</t>
        </r>
        <r>
          <rPr>
            <sz val="8"/>
            <color indexed="81"/>
            <rFont val="Tahoma"/>
            <family val="2"/>
          </rPr>
          <t xml:space="preserve">
</t>
        </r>
        <r>
          <rPr>
            <sz val="10"/>
            <color indexed="81"/>
            <rFont val="Tahoma"/>
            <family val="2"/>
          </rPr>
          <t xml:space="preserve">All areas of the data centre should be designed to maximise the energy efficiency of the facility under partial fill / partial load and variable IT electrical and cooling loads. This is in addition to one off modular provisioning and should consider the response of the infrastructure to dynamic loads. 
E.G. Appropriately controlled Variable Frequency (or speed) Drive for pumps, fans and compressors.
</t>
        </r>
      </text>
    </comment>
    <comment ref="B36" authorId="0" shapeId="0" xr:uid="{00000000-0006-0000-0400-000025000000}">
      <text>
        <r>
          <rPr>
            <b/>
            <sz val="8"/>
            <color indexed="81"/>
            <rFont val="Tahoma"/>
            <family val="2"/>
          </rPr>
          <t xml:space="preserve">John Booth (2018)
</t>
        </r>
        <r>
          <rPr>
            <sz val="8"/>
            <color indexed="81"/>
            <rFont val="Tahoma"/>
            <family val="2"/>
          </rPr>
          <t xml:space="preserve">
</t>
        </r>
        <r>
          <rPr>
            <sz val="10"/>
            <color indexed="81"/>
            <rFont val="Tahoma"/>
            <family val="2"/>
          </rPr>
          <t>Utilise appropriate levels of resilience within the data centre, IT equipment, software and network levels to achieve the service resilience and availability required by the business demands. Installing high levels of resilience require multiple redundant units which reduce overall energy efficiency.</t>
        </r>
      </text>
    </comment>
    <comment ref="B40" authorId="0" shapeId="0" xr:uid="{00000000-0006-0000-0400-000026000000}">
      <text>
        <r>
          <rPr>
            <b/>
            <sz val="8"/>
            <color indexed="81"/>
            <rFont val="Tahoma"/>
            <family val="2"/>
          </rPr>
          <t>John Booth:2024</t>
        </r>
        <r>
          <rPr>
            <sz val="8"/>
            <color indexed="81"/>
            <rFont val="Tahoma"/>
            <family val="2"/>
          </rPr>
          <t xml:space="preserve">
</t>
        </r>
        <r>
          <rPr>
            <sz val="10"/>
            <color indexed="81"/>
            <rFont val="Tahoma"/>
            <family val="2"/>
          </rPr>
          <t xml:space="preserve">Include the Energy efficiency performance of the IT device as a high priority decision factor in the tender process. This may be through the use of SERT (http://www.spec.org/sert/) or SPECPower. (http://www.spec.org/power_ssj2008/results/) or similar metrics or through application or deployment of specific user metrics more closely aligned to the target environment, which may include service level or reliability components. The power consumption of the device at the expected utilisation or applied workload should be considered in addition to peak performance per Watt figures.
Reference ISO/IEC 30134-4 Information technology — Data centres — Key performance indicators — Part 4: IT Equipment Energy Efficiency for servers (ITEEsv).
Also ETSI - EN 303 470 Environmental Engineering (EE); Energy Efficiency measurement methodology and metrics for servers
</t>
        </r>
      </text>
    </comment>
    <comment ref="B41" authorId="0" shapeId="0" xr:uid="{00000000-0006-0000-0400-000027000000}">
      <text>
        <r>
          <rPr>
            <b/>
            <sz val="8"/>
            <color indexed="81"/>
            <rFont val="Tahoma"/>
            <family val="2"/>
          </rPr>
          <t xml:space="preserve">John Booth (2023):
</t>
        </r>
        <r>
          <rPr>
            <sz val="8"/>
            <color indexed="81"/>
            <rFont val="Tahoma"/>
            <family val="2"/>
          </rPr>
          <t xml:space="preserve">
</t>
        </r>
        <r>
          <rPr>
            <sz val="10"/>
            <color indexed="81"/>
            <rFont val="Tahoma"/>
            <family val="2"/>
          </rPr>
          <t xml:space="preserve">Equipment should be purchased that allows for operation within ASHRAE Class A2. If no equipment can be procured which meets the operating temperature and humidity range of Practice 4.1.3 (ASHRAE Class A2), then equipment supporting ASHRAE Class A1 at a minimum may be procured. 
This range is defined as the 
To support the restrictive range of operation equipment should be installed in a separate area of the data floor in order to facilitate the segregation of equipment requiring tighter environmental controls as described in Practices 5.1.11, 5.3.4 and 5.3.5. 
In unusual cases where older technology equipment must be procured due to compatibility and application validation requirements (an example being air traffic control systems), these systems should be considered as subset of this Practice and installed so as not to restrict the operation of other equipment described above.
A summary of ASHRAE environmental guidelines can be found at: https://www.ashrae.org/file%20library/technical%20resources/bookstore/supplemental%20files/referencecard_2021thermalguidelines.pdf
</t>
        </r>
      </text>
    </comment>
    <comment ref="B42" authorId="0" shapeId="0" xr:uid="{00000000-0006-0000-0400-000028000000}">
      <text>
        <r>
          <rPr>
            <b/>
            <sz val="8"/>
            <color indexed="81"/>
            <rFont val="Tahoma"/>
            <family val="2"/>
          </rPr>
          <t xml:space="preserve">John Booth (2023):
</t>
        </r>
        <r>
          <rPr>
            <sz val="8"/>
            <color indexed="81"/>
            <rFont val="Tahoma"/>
            <family val="2"/>
          </rPr>
          <t xml:space="preserve">
</t>
        </r>
        <r>
          <rPr>
            <sz val="10"/>
            <color indexed="81"/>
            <rFont val="Tahoma"/>
            <family val="2"/>
          </rPr>
          <t xml:space="preserve">Include the operating temperature and humidity ranges at the air intake of new equipment as high priority decision factors in the tender process. 
Equipment should be able to operate and be within warranty for the full ASHRAE Class A2 allowable temperature and humidity range.
</t>
        </r>
        <r>
          <rPr>
            <b/>
            <sz val="10"/>
            <color indexed="81"/>
            <rFont val="Tahoma"/>
            <family val="2"/>
          </rPr>
          <t>Vendors are required to publish</t>
        </r>
        <r>
          <rPr>
            <sz val="10"/>
            <color indexed="81"/>
            <rFont val="Tahoma"/>
            <family val="2"/>
          </rPr>
          <t xml:space="preserve"> (not simply make available on request) any restriction to the operating hours within this range for any model or range which restricts warranty to less than continuous operation within the allowable range.
To address equipment types which cannot be procured to meet this specification exclusions and mitigation measures are provided in Practices 4.1.2 for new IT equipment, 5.1.11 for existing data centres and 5.3.4 for new build data centres. Directly liquid cooled IT devices are addressed in Practice 4.1.14.
A summary of ASHRAE environmental guidelines can be found at: https://www.ashrae.org/file%20library/technical%20resources/bookstore/supplemental%20files/referencecard_2021thermalguidelines.pdf
</t>
        </r>
        <r>
          <rPr>
            <sz val="8"/>
            <color indexed="81"/>
            <rFont val="Tahoma"/>
            <family val="2"/>
          </rPr>
          <t xml:space="preserve">
</t>
        </r>
      </text>
    </comment>
    <comment ref="B43" authorId="0" shapeId="0" xr:uid="{00000000-0006-0000-0400-000029000000}">
      <text>
        <r>
          <rPr>
            <b/>
            <sz val="8"/>
            <color indexed="81"/>
            <rFont val="Tahoma"/>
            <family val="2"/>
          </rPr>
          <t xml:space="preserve">John Booth (2024):
</t>
        </r>
        <r>
          <rPr>
            <sz val="8"/>
            <color indexed="81"/>
            <rFont val="Tahoma"/>
            <family val="2"/>
          </rPr>
          <t xml:space="preserve">
</t>
        </r>
        <r>
          <rPr>
            <sz val="10"/>
            <color indexed="81"/>
            <rFont val="Tahoma"/>
            <family val="2"/>
          </rPr>
          <t xml:space="preserve">Include the operating temperature and humidity ranges at the air intake of new equipment as high priority decision factors in the tender process. 
Consider equipment which operates under a wider range of intake temperature and humidity such as that defined in ASHRAE Class </t>
        </r>
        <r>
          <rPr>
            <b/>
            <sz val="10"/>
            <color indexed="81"/>
            <rFont val="Tahoma"/>
            <family val="2"/>
          </rPr>
          <t>A4</t>
        </r>
        <r>
          <rPr>
            <sz val="10"/>
            <color indexed="81"/>
            <rFont val="Tahoma"/>
            <family val="2"/>
          </rPr>
          <t xml:space="preserve"> (broadly equivalent to ETSI EN 300 019–1-3 Class 3.1).
This extended range allows operators to eliminate the capital cost of providing mechanical cooling capability in some hotter climate regions.
Note: Many vendors provide equipment whose intake temperature and humidity ranges exceed the minimum sets represented by the described classes in one or more parameters. Operators should request the actual supported range from their vendor(s) and determine whether this presents an opportunity for additional energy or cost savings through extending the operating temperature or humidity range in all or part of their data centre.
A summary of ASHRAE environmental guidelines can be found at: https://www.ashrae.org/file%20library/technical%20resources/bookstore/supplemental%20files/referencecard_2021thermalguidelines.pdf 
</t>
        </r>
      </text>
    </comment>
    <comment ref="B44" authorId="0" shapeId="0" xr:uid="{00000000-0006-0000-0400-00002A000000}">
      <text>
        <r>
          <rPr>
            <b/>
            <sz val="8"/>
            <color indexed="81"/>
            <rFont val="Tahoma"/>
            <family val="2"/>
          </rPr>
          <t xml:space="preserve">John Booth (2021):
</t>
        </r>
        <r>
          <rPr>
            <sz val="8"/>
            <color indexed="81"/>
            <rFont val="Tahoma"/>
            <family val="2"/>
          </rPr>
          <t xml:space="preserve">
</t>
        </r>
        <r>
          <rPr>
            <sz val="10"/>
            <color indexed="81"/>
            <rFont val="Tahoma"/>
            <family val="2"/>
          </rPr>
          <t xml:space="preserve">Select and deploy IT equipment at the designed power density (per cabinet or m²) of the data centre to avoid running the cooling system outside design parameters. 
Note: Increasing power density may create cooling and air flow management problems reducing both capacity and efficiency. Power and cooling need to be considered as capacity constraints in addition to physical space as referenced in Practice </t>
        </r>
        <r>
          <rPr>
            <b/>
            <sz val="10"/>
            <color indexed="81"/>
            <rFont val="Tahoma"/>
            <family val="2"/>
          </rPr>
          <t>5.5.6</t>
        </r>
        <r>
          <rPr>
            <sz val="10"/>
            <color indexed="81"/>
            <rFont val="Tahoma"/>
            <family val="2"/>
          </rPr>
          <t xml:space="preserve">.
</t>
        </r>
        <r>
          <rPr>
            <sz val="8"/>
            <color indexed="81"/>
            <rFont val="Tahoma"/>
            <family val="2"/>
          </rPr>
          <t xml:space="preserve">
</t>
        </r>
      </text>
    </comment>
    <comment ref="B45" authorId="0" shapeId="0" xr:uid="{00000000-0006-0000-0400-00002B000000}">
      <text>
        <r>
          <rPr>
            <b/>
            <sz val="10"/>
            <color indexed="81"/>
            <rFont val="Tahoma"/>
            <family val="2"/>
          </rPr>
          <t xml:space="preserve">John Booth (2023):
</t>
        </r>
        <r>
          <rPr>
            <sz val="10"/>
            <color indexed="81"/>
            <rFont val="Tahoma"/>
            <family val="2"/>
          </rPr>
          <t xml:space="preserve">
When selecting new IT equipment require the vendor to supply at minimum the total system power for a range of temperatures covering the full allowable inlet temperature range for the equipment at 100% load on a specified recognised benchmark such as Linpack, SERT (http://www.spec.org/sert/) or SPECPower http://www.spec.org/power_ssj2008/). 
Data should be provided for 5°C or smaller steps of inlet temperature.
As a minimum comply with the EU Eco Design Directive and Lot 9 amendments to EU Commission regulation for servers and online storage systems.
It is also recommended that:
Total system power covering the full allowable inlet temperature range under 0% and 50% load on the selected benchmark.
These sets of data are shown easily in a single table and single chart will allow a data centre operator to select equipment to meet their chosen operating temperature range without significant increase in power consumption.
This Practice is intended to improve the thermal performance of IT equipment by allowing operators to avoid devices with compromised cooling designs and creating a market pressure toward devices which operate equally well at increased intake temperature.
Consider referencing and using the current U.S. EPA ENERGY STAR specifications for Servers.
Consider referencing and using the current U.S. EPA ENERGY STAR specifications for Data Center Storage.
</t>
        </r>
        <r>
          <rPr>
            <sz val="8"/>
            <color indexed="81"/>
            <rFont val="Tahoma"/>
            <family val="2"/>
          </rPr>
          <t xml:space="preserve">
</t>
        </r>
      </text>
    </comment>
    <comment ref="B46" authorId="1" shapeId="0" xr:uid="{00000000-0006-0000-0400-00002C000000}">
      <text>
        <r>
          <rPr>
            <b/>
            <sz val="10"/>
            <color indexed="81"/>
            <rFont val="Tahoma"/>
            <family val="2"/>
          </rPr>
          <t xml:space="preserve">John Booth (2022):
</t>
        </r>
        <r>
          <rPr>
            <sz val="10"/>
            <color indexed="81"/>
            <rFont val="Tahoma"/>
            <family val="2"/>
          </rPr>
          <t xml:space="preserve">
When selecting equipment for installation into racks ensure that the air flow direction matches the air flow design for that area. This is commonly front to rear or front to top.
If the equipment uses a different air flow direction to that defined for the area into which it is installed (such as right to left when the rack is intended to be front to back) it should only be used with a correction mechanism such as ducts, or special racks that divert the air flow to the defined direction. 
Equipment with non standard air flow will compromise the air flow management of the data centre and therefore restrict the ability to increase temperature set points. It is possible to mitigate this issue by segregating such equipment according to Practices </t>
        </r>
        <r>
          <rPr>
            <b/>
            <sz val="10"/>
            <color indexed="81"/>
            <rFont val="Tahoma"/>
            <family val="2"/>
          </rPr>
          <t xml:space="preserve">5.1.11, 5.3.4 </t>
        </r>
        <r>
          <rPr>
            <sz val="10"/>
            <color indexed="81"/>
            <rFont val="Tahoma"/>
            <family val="2"/>
          </rPr>
          <t>and</t>
        </r>
        <r>
          <rPr>
            <b/>
            <sz val="10"/>
            <color indexed="81"/>
            <rFont val="Tahoma"/>
            <family val="2"/>
          </rPr>
          <t xml:space="preserve"> 5.3.5</t>
        </r>
      </text>
    </comment>
    <comment ref="B47" authorId="0" shapeId="0" xr:uid="{00000000-0006-0000-0400-00002D000000}">
      <text>
        <r>
          <rPr>
            <b/>
            <sz val="10"/>
            <color indexed="81"/>
            <rFont val="Tahoma"/>
            <family val="2"/>
          </rPr>
          <t xml:space="preserve">Liam Newcombe:
</t>
        </r>
        <r>
          <rPr>
            <sz val="10"/>
            <color indexed="81"/>
            <rFont val="Tahoma"/>
            <family val="2"/>
          </rPr>
          <t xml:space="preserve">
Formally change the deployment process to include the enabling of power management features on IT hardware as it is deployed. This includes BIOS, operating system and driver settings.</t>
        </r>
      </text>
    </comment>
    <comment ref="B48" authorId="0" shapeId="0" xr:uid="{00000000-0006-0000-0400-00002E000000}">
      <text>
        <r>
          <rPr>
            <b/>
            <sz val="10"/>
            <color indexed="81"/>
            <rFont val="Tahoma"/>
            <family val="2"/>
          </rPr>
          <t>John Booth (2021):</t>
        </r>
        <r>
          <rPr>
            <sz val="10"/>
            <color indexed="81"/>
            <rFont val="Tahoma"/>
            <family val="2"/>
          </rPr>
          <t xml:space="preserve">
Provision power and cooling only to the planned power draw of the IT equipment as configured (based on the components actually installed), rather than the Power Supply Unit (PSU) size or nameplate rating. This is intended to avoid over-sizing of electrical infrastructure resulting in a low (partial) load and therefore inefficient operation.
Note: This may require changes to the provisioning if the IT equipment performance is increased or upgraded.
</t>
        </r>
      </text>
    </comment>
    <comment ref="B49" authorId="0" shapeId="0" xr:uid="{00000000-0006-0000-0400-00002F000000}">
      <text>
        <r>
          <rPr>
            <b/>
            <sz val="10"/>
            <color indexed="81"/>
            <rFont val="Tahoma"/>
            <family val="2"/>
          </rPr>
          <t xml:space="preserve">John Booth (2022):
</t>
        </r>
        <r>
          <rPr>
            <sz val="10"/>
            <color indexed="81"/>
            <rFont val="Tahoma"/>
            <family val="2"/>
          </rPr>
          <t xml:space="preserve">
As a minimum comply with the EU Eco Design Directive and Lot 9 amendments to EU Commission regulation for servers and online storage systems.
The Energy Star Labelling programs for IT equipment should be used as a guide to server selection where and when available for that class of equipment. Operators who are able to determine the in-use energy efficiency of hardware through more advanced or effective analysis should select the most efficient equipment for their scenario. 
</t>
        </r>
      </text>
    </comment>
    <comment ref="B50" authorId="0" shapeId="0" xr:uid="{00000000-0006-0000-0400-000030000000}">
      <text>
        <r>
          <rPr>
            <b/>
            <sz val="10"/>
            <color indexed="81"/>
            <rFont val="Tahoma"/>
            <family val="2"/>
          </rPr>
          <t xml:space="preserve">John Booth (2023) :
</t>
        </r>
        <r>
          <rPr>
            <sz val="10"/>
            <color indexed="81"/>
            <rFont val="Tahoma"/>
            <family val="2"/>
          </rPr>
          <t xml:space="preserve">
Select equipment with power and inlet temperature reporting capabilities, preferably reporting energy used as a counter in addition to power as a gauge. 
Where applicable, industry standard reporting approaches should be used such as IPMI, DMTF Redfish and SMASH. 
To assist in the implementation of temperature and energy monitoring across a broad range of data centres all devices with an IP interface should support one of the following:
• SNMP polling of inlet temperature and power draw. Note that event based SNMP traps and SNMP configuration are not required
• IPMI polling of inlet temperature and power draw (subject to inlet temperature being included as per IPMI or Redfish)
• An interface protocol which the operators’ existing monitoring platform is able to retrieve inlet temperature and power draw data from without the purchase of additional licenses from the equipment vendor
The intent of this Practice is to provide energy and environmental monitoring of the data centre through normal equipment churn.
</t>
        </r>
      </text>
    </comment>
    <comment ref="B51" authorId="0" shapeId="0" xr:uid="{00000000-0006-0000-0400-000031000000}">
      <text>
        <r>
          <rPr>
            <b/>
            <sz val="10"/>
            <color indexed="81"/>
            <rFont val="Tahoma"/>
            <family val="2"/>
          </rPr>
          <t xml:space="preserve">John Booth (2017):
</t>
        </r>
        <r>
          <rPr>
            <sz val="10"/>
            <color indexed="81"/>
            <rFont val="Tahoma"/>
            <family val="2"/>
          </rPr>
          <t xml:space="preserve">
Select equipment which provides mechanisms to allow the external control of its energy use. An example of this would be the ability to externally restrict a server’s maximum energy use or trigger the shutdown of components, entire systems or sub-systems.</t>
        </r>
      </text>
    </comment>
    <comment ref="B52" authorId="0" shapeId="0" xr:uid="{00000000-0006-0000-0400-000032000000}">
      <text>
        <r>
          <rPr>
            <b/>
            <sz val="10"/>
            <color indexed="81"/>
            <rFont val="Tahoma"/>
            <family val="2"/>
          </rPr>
          <t xml:space="preserve">John Booth (2023):
</t>
        </r>
        <r>
          <rPr>
            <sz val="10"/>
            <color indexed="81"/>
            <rFont val="Tahoma"/>
            <family val="2"/>
          </rPr>
          <t xml:space="preserve">
If no alternative is available then select equipment which is free standing or supplied in custom cabinets so that the air flow direction of the enclosures match the airflow design in that area of the data centre. 
This is commonly front to rear or front to top.
Specifically, the equipment should match the hot / cold aisle layout or containment scheme implemented in the facility.
Equipment with non-standard air flow can compromise the air flow management of the data centre and restrict the ability to raise temperature set points. It is possible to mitigate this compromise by segregating such equipment according to Practices 5.1.11, 5.3.4 and 5.3.5
Note: Try to avoid free standing equipment as it usually does not allow a well organised airflow through the data centre especially if the major part of the room is equipped with well organised IT equipment mounted in cabinets. 
</t>
        </r>
      </text>
    </comment>
    <comment ref="B53" authorId="1" shapeId="0" xr:uid="{00000000-0006-0000-0400-000033000000}">
      <text>
        <r>
          <rPr>
            <b/>
            <sz val="10"/>
            <color indexed="81"/>
            <rFont val="Tahoma"/>
            <family val="2"/>
          </rPr>
          <t xml:space="preserve">John Booth (2021):
</t>
        </r>
        <r>
          <rPr>
            <sz val="10"/>
            <color indexed="81"/>
            <rFont val="Tahoma"/>
            <family val="2"/>
          </rPr>
          <t xml:space="preserve">
Devices whose primary cooling method is not air and are liquid cooled, are not subject to the air environmental requirements specified in </t>
        </r>
        <r>
          <rPr>
            <b/>
            <sz val="10"/>
            <color indexed="81"/>
            <rFont val="Tahoma"/>
            <family val="2"/>
          </rPr>
          <t>4.1.2</t>
        </r>
        <r>
          <rPr>
            <sz val="10"/>
            <color indexed="81"/>
            <rFont val="Tahoma"/>
            <family val="2"/>
          </rPr>
          <t xml:space="preserve"> or</t>
        </r>
        <r>
          <rPr>
            <b/>
            <sz val="10"/>
            <color indexed="81"/>
            <rFont val="Tahoma"/>
            <family val="2"/>
          </rPr>
          <t xml:space="preserve"> 4.1.3</t>
        </r>
        <r>
          <rPr>
            <sz val="10"/>
            <color indexed="81"/>
            <rFont val="Tahoma"/>
            <family val="2"/>
          </rPr>
          <t>. Direct liquid cooling is addressed in section</t>
        </r>
        <r>
          <rPr>
            <b/>
            <sz val="10"/>
            <color indexed="81"/>
            <rFont val="Tahoma"/>
            <family val="2"/>
          </rPr>
          <t xml:space="preserve"> 5.6.</t>
        </r>
        <r>
          <rPr>
            <sz val="10"/>
            <color indexed="81"/>
            <rFont val="Tahoma"/>
            <family val="2"/>
          </rPr>
          <t xml:space="preserve">
As described in </t>
        </r>
        <r>
          <rPr>
            <b/>
            <sz val="10"/>
            <color indexed="81"/>
            <rFont val="Tahoma"/>
            <family val="2"/>
          </rPr>
          <t>5.4.2.9</t>
        </r>
        <r>
          <rPr>
            <sz val="10"/>
            <color indexed="81"/>
            <rFont val="Tahoma"/>
            <family val="2"/>
          </rPr>
          <t xml:space="preserve"> this Practice applies to devices which deliver cooling liquid directly to the heat removal system of the components such as water cooled heat sinks or heat pipes and not the delivery of cooling liquid to an internal mechanical refrigeration system or in chassis air cooling systems which are required to deliver coolant liquid or air to the IT components within the range specified.
Direct liquid cooling may offer advantages in very high density applications such as High Performance Computing (HPC), and may demonstrate some energy efficiency advantages including the useful extraction and potential re-use of ‘waste heat’.
Note: ASHRAE offers guidelines for the use of liquid cooling in data centres these are contained in the publication ‘Liquid Cooling Guidelines for Datacom Equipment Centers, Second Edition’.
</t>
        </r>
      </text>
    </comment>
    <comment ref="B54" authorId="1" shapeId="0" xr:uid="{00000000-0006-0000-0400-000034000000}">
      <text>
        <r>
          <rPr>
            <b/>
            <sz val="9"/>
            <color indexed="81"/>
            <rFont val="Tahoma"/>
            <family val="2"/>
          </rPr>
          <t xml:space="preserve">John Booth (2024):
</t>
        </r>
        <r>
          <rPr>
            <sz val="9"/>
            <color indexed="81"/>
            <rFont val="Tahoma"/>
            <family val="2"/>
          </rPr>
          <t xml:space="preserve">Select IT equipment containing high efficiency AC/DC power converters. These should be rated at 90% power efficiency or better across the range of loads expected for the equipment to be installed.
Reference ISO/IEC 30134-4 Information technology — Data centres — Key performance indicators — Part 4: IT Equipment Energy Efficiency for servers (ITEEsv)
Also ETSI – EN 303 470 Environmental Engineering (EE); Energy Efficiency measurement methodology and metrics for servers
This Practice should also be implemented in line with the IEC 62040-5 standard.
</t>
        </r>
      </text>
    </comment>
    <comment ref="B57" authorId="0" shapeId="0" xr:uid="{00000000-0006-0000-0400-000035000000}">
      <text>
        <r>
          <rPr>
            <b/>
            <sz val="10"/>
            <color indexed="81"/>
            <rFont val="Tahoma"/>
            <family val="2"/>
          </rPr>
          <t xml:space="preserve">John Booth (2022):
</t>
        </r>
        <r>
          <rPr>
            <sz val="10"/>
            <color indexed="81"/>
            <rFont val="Tahoma"/>
            <family val="2"/>
          </rPr>
          <t xml:space="preserve">
Processes should be put in place to require senior business approval for any new service that requires dedicated hardware and will not run on a resource sharing platform. 
This applies to servers, storage and networking aspects of the service.</t>
        </r>
      </text>
    </comment>
    <comment ref="B58" authorId="0" shapeId="0" xr:uid="{00000000-0006-0000-0400-000036000000}">
      <text>
        <r>
          <rPr>
            <b/>
            <sz val="10"/>
            <color indexed="81"/>
            <rFont val="Tahoma"/>
            <family val="2"/>
          </rPr>
          <t xml:space="preserve">John Booth 2021:
</t>
        </r>
        <r>
          <rPr>
            <sz val="10"/>
            <color indexed="81"/>
            <rFont val="Tahoma"/>
            <family val="2"/>
          </rPr>
          <t xml:space="preserve">
Determine the business impact of service incidents for each deployed service and deploy only the level of hardware resilience that is fully justified. Ensure that the IT hardware resilience level is agreed by the application owners.</t>
        </r>
      </text>
    </comment>
    <comment ref="B59" authorId="0" shapeId="0" xr:uid="{00000000-0006-0000-0400-000037000000}">
      <text>
        <r>
          <rPr>
            <b/>
            <sz val="10"/>
            <color indexed="81"/>
            <rFont val="Tahoma"/>
            <family val="2"/>
          </rPr>
          <t>Liam Newcombe:</t>
        </r>
        <r>
          <rPr>
            <sz val="10"/>
            <color indexed="81"/>
            <rFont val="Tahoma"/>
            <family val="2"/>
          </rPr>
          <t xml:space="preserve">
Determine the business impact of service incidents for each IT service and deploy only the level of Business Continuity / Disaster Recovery standby IT equipment and resilience that is actually justified by the business impact. </t>
        </r>
      </text>
    </comment>
    <comment ref="B60" authorId="0" shapeId="0" xr:uid="{00000000-0006-0000-0400-000038000000}">
      <text>
        <r>
          <rPr>
            <b/>
            <sz val="10"/>
            <color indexed="81"/>
            <rFont val="Tahoma"/>
            <family val="2"/>
          </rPr>
          <t xml:space="preserve">John Booth (2021): 
</t>
        </r>
        <r>
          <rPr>
            <sz val="10"/>
            <color indexed="81"/>
            <rFont val="Tahoma"/>
            <family val="2"/>
          </rPr>
          <t xml:space="preserve">
Make the energy use performance of the software a primary selection factor. 
Whilst forecasting and measurement tools and methods are still being developed, approximations can be used such as the (under load) power draw of the hardware required to meet performance and availability targets. 
This is an extension of existing capacity planning and benchmarking processes. See “Further development of software efficiency definitions” in section </t>
        </r>
        <r>
          <rPr>
            <b/>
            <sz val="10"/>
            <color indexed="81"/>
            <rFont val="Tahoma"/>
            <family val="2"/>
          </rPr>
          <t>11</t>
        </r>
        <r>
          <rPr>
            <sz val="10"/>
            <color indexed="81"/>
            <rFont val="Tahoma"/>
            <family val="2"/>
          </rPr>
          <t>.</t>
        </r>
        <r>
          <rPr>
            <sz val="8"/>
            <color indexed="81"/>
            <rFont val="Tahoma"/>
            <family val="2"/>
          </rPr>
          <t xml:space="preserve">
</t>
        </r>
      </text>
    </comment>
    <comment ref="B61" authorId="0" shapeId="0" xr:uid="{00000000-0006-0000-0400-000039000000}">
      <text>
        <r>
          <rPr>
            <b/>
            <sz val="10"/>
            <color indexed="81"/>
            <rFont val="Tahoma"/>
            <family val="2"/>
          </rPr>
          <t xml:space="preserve">John Booth (2021):
</t>
        </r>
        <r>
          <rPr>
            <sz val="10"/>
            <color indexed="81"/>
            <rFont val="Tahoma"/>
            <family val="2"/>
          </rPr>
          <t xml:space="preserve">
Make the energy use performance of the software a major success factor of the project. Whilst forecasting and measurement tools and methods are still being developed approximations, can be used such as the (under load) power draw of the hardware required to meet performance and availability targets. 
This is an extension of existing capacity planning and benchmarking processes. Performance optimisation should not be seen as a low impact area to reduce the project budget. See “Further development of software efficiency definitions” in section</t>
        </r>
        <r>
          <rPr>
            <b/>
            <sz val="10"/>
            <color indexed="81"/>
            <rFont val="Tahoma"/>
            <family val="2"/>
          </rPr>
          <t xml:space="preserve"> 11</t>
        </r>
        <r>
          <rPr>
            <sz val="10"/>
            <color indexed="81"/>
            <rFont val="Tahoma"/>
            <family val="2"/>
          </rPr>
          <t>.</t>
        </r>
        <r>
          <rPr>
            <sz val="8"/>
            <color indexed="81"/>
            <rFont val="Tahoma"/>
            <family val="2"/>
          </rPr>
          <t xml:space="preserve">
</t>
        </r>
      </text>
    </comment>
    <comment ref="B62" authorId="0" shapeId="0" xr:uid="{00000000-0006-0000-0400-00003A000000}">
      <text>
        <r>
          <rPr>
            <b/>
            <sz val="10"/>
            <color indexed="81"/>
            <rFont val="Tahoma"/>
            <family val="2"/>
          </rPr>
          <t xml:space="preserve">John Booth (2021)
</t>
        </r>
        <r>
          <rPr>
            <sz val="10"/>
            <color indexed="81"/>
            <rFont val="Tahoma"/>
            <family val="2"/>
          </rPr>
          <t xml:space="preserve">
If software development is being outsourced then include the energy use of the software in the bonus / penalty clauses of the contract. 
Whilst forecasting and measurement tools and methods are still being developed approximations, could be used such as the (under load) power draw of the hardware required to meet performance and availability targets. 
This is an extension of existing capacity planning and benchmarking processes. 
Performance optimisation should not be seen as a low impact area to reduce the project budget. See “Further development of software efficiency definitions” in section </t>
        </r>
        <r>
          <rPr>
            <b/>
            <sz val="10"/>
            <color indexed="81"/>
            <rFont val="Tahoma"/>
            <family val="2"/>
          </rPr>
          <t>11.</t>
        </r>
        <r>
          <rPr>
            <sz val="8"/>
            <color indexed="81"/>
            <rFont val="Tahoma"/>
            <family val="2"/>
          </rPr>
          <t xml:space="preserve">
</t>
        </r>
      </text>
    </comment>
    <comment ref="B63" authorId="0" shapeId="0" xr:uid="{00000000-0006-0000-0400-00003B000000}">
      <text>
        <r>
          <rPr>
            <b/>
            <sz val="10"/>
            <color indexed="81"/>
            <rFont val="Tahoma"/>
            <family val="2"/>
          </rPr>
          <t>Liam Newcombe:</t>
        </r>
        <r>
          <rPr>
            <sz val="10"/>
            <color indexed="81"/>
            <rFont val="Tahoma"/>
            <family val="2"/>
          </rPr>
          <t xml:space="preserve">
Determine the business impact of short service incidents for each deployed service and replace traditional active / passive server hardware clusters with fast recovery approaches such as restarting virtual machines elsewhere. (this does not refer to grid or High Performance Compute clusters)</t>
        </r>
      </text>
    </comment>
    <comment ref="B64" authorId="2" shapeId="0" xr:uid="{00000000-0006-0000-0400-00003C000000}">
      <text>
        <r>
          <rPr>
            <b/>
            <sz val="9"/>
            <color indexed="81"/>
            <rFont val="Tahoma"/>
            <family val="2"/>
          </rPr>
          <t>John Booth (2024)</t>
        </r>
        <r>
          <rPr>
            <sz val="9"/>
            <color indexed="81"/>
            <rFont val="Tahoma"/>
            <family val="2"/>
          </rPr>
          <t xml:space="preserve">
Set minimum or average targets for the utilisation of IT equipment (servers, networking, storage). 
Note: This presents substantial uncertainty when considered without the load to power profiles of the equipment, with cloud and mobile services and the increasing ability to relocate the IT compute function dynamically to an alternate location and better serve customers and optimise costs, this becomes more complex and would require substantial work to usefully determine.
Note: This is a specialist area which is being examined in detailed by bodies specialising in this field. 
Reference ISO/IEC 30134-5 Information technology — Data centres — Key performance indicators — Part 5: IT Equipment Utilization for servers (ITEUsv)
Also ISO/IEC 21836. Information technology — Data centres — Server energy effectiveness metric (SEEM)
</t>
        </r>
      </text>
    </comment>
    <comment ref="B65" authorId="2" shapeId="0" xr:uid="{FB970058-ABD6-4DCD-9212-951211708567}">
      <text>
        <r>
          <rPr>
            <b/>
            <sz val="9"/>
            <color indexed="81"/>
            <rFont val="Tahoma"/>
            <family val="2"/>
          </rPr>
          <t>John Booth:2023</t>
        </r>
        <r>
          <rPr>
            <sz val="9"/>
            <color indexed="81"/>
            <rFont val="Tahoma"/>
            <family val="2"/>
          </rPr>
          <t xml:space="preserve">
When purchasing new cloud services or assessing a cloud strategy, assess the impact on network equipment usage and the potential increase or decrease in energy consumption with the aim of being to inform purchasing decisions.
The minimum scope shall include elements inside the data centre. 
The ambition is to include overall energy consumption and energy efficiency including that related to multiple site operation and the network energy use between those sites.
</t>
        </r>
      </text>
    </comment>
    <comment ref="B68" authorId="0" shapeId="0" xr:uid="{00000000-0006-0000-0400-00003D000000}">
      <text>
        <r>
          <rPr>
            <b/>
            <sz val="10"/>
            <color indexed="81"/>
            <rFont val="Tahoma"/>
            <family val="2"/>
          </rPr>
          <t xml:space="preserve">John Booth (2018):
</t>
        </r>
        <r>
          <rPr>
            <sz val="10"/>
            <color indexed="81"/>
            <rFont val="Tahoma"/>
            <family val="2"/>
          </rPr>
          <t xml:space="preserve">
Audit the existing physical and logical estate to establish what equipment is in place and what service(s) it delivers. Consider the implementation of an ITIL type Configuration Management Data base and Service Catalogue. A useful standard and reference to use in support of this Practice could be ISO 55000 See Practice </t>
        </r>
        <r>
          <rPr>
            <b/>
            <sz val="10"/>
            <color indexed="81"/>
            <rFont val="Tahoma"/>
            <family val="2"/>
          </rPr>
          <t>3.2.7</t>
        </r>
      </text>
    </comment>
    <comment ref="B69" authorId="0" shapeId="0" xr:uid="{00000000-0006-0000-0400-00003E000000}">
      <text>
        <r>
          <rPr>
            <b/>
            <sz val="10"/>
            <color indexed="81"/>
            <rFont val="Tahoma"/>
            <family val="2"/>
          </rPr>
          <t xml:space="preserve">John Booth:
</t>
        </r>
        <r>
          <rPr>
            <sz val="10"/>
            <color indexed="81"/>
            <rFont val="Tahoma"/>
            <family val="2"/>
          </rPr>
          <t>Completely decommission and remove any equipment that is not required or used to support services no longer in use.
Installed hardware should be regularly examined to ensure that it is still required and supporting active services.</t>
        </r>
      </text>
    </comment>
    <comment ref="B70" authorId="0" shapeId="0" xr:uid="{00000000-0006-0000-0400-00003F000000}">
      <text>
        <r>
          <rPr>
            <b/>
            <sz val="10"/>
            <color indexed="81"/>
            <rFont val="Tahoma"/>
            <family val="2"/>
          </rPr>
          <t>Liam Newcombe:</t>
        </r>
        <r>
          <rPr>
            <sz val="10"/>
            <color indexed="81"/>
            <rFont val="Tahoma"/>
            <family val="2"/>
          </rPr>
          <t xml:space="preserve">
Servers which cannot be decommissioned for compliance or other reasons but which are not used on a regular basis should be virtualised and then the disk images archived to a low power media. These services can then be brought online when actually required</t>
        </r>
      </text>
    </comment>
    <comment ref="B71" authorId="0" shapeId="0" xr:uid="{00000000-0006-0000-0400-000040000000}">
      <text>
        <r>
          <rPr>
            <b/>
            <sz val="10"/>
            <color indexed="81"/>
            <rFont val="Tahoma"/>
            <family val="2"/>
          </rPr>
          <t>John Booth (2022) :</t>
        </r>
        <r>
          <rPr>
            <sz val="10"/>
            <color indexed="81"/>
            <rFont val="Tahoma"/>
            <family val="2"/>
          </rPr>
          <t xml:space="preserve">
Existing services that do not achieve high utilisation of their hardware should be consolidated through the use of resource sharing technologies to improve the use of physical resources. 
This applies to servers, storage and networking devices.</t>
        </r>
      </text>
    </comment>
    <comment ref="B72" authorId="0" shapeId="0" xr:uid="{00000000-0006-0000-0400-000041000000}">
      <text>
        <r>
          <rPr>
            <b/>
            <sz val="10"/>
            <color indexed="81"/>
            <rFont val="Tahoma"/>
            <family val="2"/>
          </rPr>
          <t>John Booth 2021</t>
        </r>
        <r>
          <rPr>
            <sz val="10"/>
            <color indexed="81"/>
            <rFont val="Tahoma"/>
            <family val="2"/>
          </rPr>
          <t xml:space="preserve">
Identify services whose business value or criticality is low and that do not justify the financial or environmental overhead. Consider decommissioning or archiving these services or remove to locations with less reliability / resilience to reduce energy and financial overhead.</t>
        </r>
      </text>
    </comment>
    <comment ref="B73" authorId="0" shapeId="0" xr:uid="{00000000-0006-0000-0400-000042000000}">
      <text>
        <r>
          <rPr>
            <b/>
            <sz val="10"/>
            <color indexed="81"/>
            <rFont val="Tahoma"/>
            <family val="2"/>
          </rPr>
          <t>John Booth (2022):</t>
        </r>
        <r>
          <rPr>
            <sz val="10"/>
            <color indexed="81"/>
            <rFont val="Tahoma"/>
            <family val="2"/>
          </rPr>
          <t xml:space="preserve">
Servers, networking and storage equipment that is idle for significant time and cannot be virtualised or archived should be shut down or put into a low power ‘sleep’ state. Complete removal should also be considered.
It will be necessary to validate the ability of legacy applications and hardware to survive these state changes without loss of function or reliability.</t>
        </r>
      </text>
    </comment>
    <comment ref="B74" authorId="0" shapeId="0" xr:uid="{00000000-0006-0000-0400-000043000000}">
      <text>
        <r>
          <rPr>
            <b/>
            <sz val="10"/>
            <color indexed="81"/>
            <rFont val="Tahoma"/>
            <family val="2"/>
          </rPr>
          <t xml:space="preserve">John Booth:2023
</t>
        </r>
        <r>
          <rPr>
            <sz val="10"/>
            <color indexed="81"/>
            <rFont val="Tahoma"/>
            <family val="2"/>
          </rPr>
          <t xml:space="preserve">
Consider resource management systems capable of analysing and optimising where, when and how IT workloads are executed and their consequent energy use. 
This may include technologies that allow remote deployment or delayed execution of jobs or the movement of jobs within the infrastructure to enable shutdown of components, entire systems or sub-systems. 
The desired outcome is to provide the ability to limit localised heat output or constrain system power draw to a fixed limit, at a data centre, row or cabinet level.</t>
        </r>
      </text>
    </comment>
    <comment ref="B75" authorId="1" shapeId="0" xr:uid="{00000000-0006-0000-0400-000044000000}">
      <text>
        <r>
          <rPr>
            <b/>
            <sz val="10"/>
            <color indexed="81"/>
            <rFont val="Tahoma"/>
            <family val="2"/>
          </rPr>
          <t xml:space="preserve">John Booth (2022):
</t>
        </r>
        <r>
          <rPr>
            <sz val="10"/>
            <color indexed="81"/>
            <rFont val="Tahoma"/>
            <family val="2"/>
          </rPr>
          <t>Identify the allowable intake temperature and humidity ranges for existing installed IT equipment.
Equipment with restrictive intake temperature ranges should be identified so that it may be either marked for replacement with newer equipment capable of a wider intake range or moved and dealt with according to Practices “Equipment segregation” (</t>
        </r>
        <r>
          <rPr>
            <b/>
            <sz val="10"/>
            <color indexed="81"/>
            <rFont val="Tahoma"/>
            <family val="2"/>
          </rPr>
          <t>5.1.11</t>
        </r>
        <r>
          <rPr>
            <sz val="10"/>
            <color indexed="81"/>
            <rFont val="Tahoma"/>
            <family val="2"/>
          </rPr>
          <t xml:space="preserve">) and “Separate environmental zones” </t>
        </r>
        <r>
          <rPr>
            <b/>
            <sz val="10"/>
            <color indexed="81"/>
            <rFont val="Tahoma"/>
            <family val="2"/>
          </rPr>
          <t>(5.3.4</t>
        </r>
        <r>
          <rPr>
            <sz val="10"/>
            <color indexed="81"/>
            <rFont val="Tahoma"/>
            <family val="2"/>
          </rPr>
          <t xml:space="preserve"> and </t>
        </r>
        <r>
          <rPr>
            <b/>
            <sz val="10"/>
            <color indexed="81"/>
            <rFont val="Tahoma"/>
            <family val="2"/>
          </rPr>
          <t>5.3.5</t>
        </r>
        <r>
          <rPr>
            <sz val="10"/>
            <color indexed="81"/>
            <rFont val="Tahoma"/>
            <family val="2"/>
          </rPr>
          <t>)</t>
        </r>
        <r>
          <rPr>
            <b/>
            <sz val="9"/>
            <color indexed="81"/>
            <rFont val="Tahoma"/>
            <family val="2"/>
          </rPr>
          <t xml:space="preserve">
</t>
        </r>
        <r>
          <rPr>
            <sz val="9"/>
            <color indexed="81"/>
            <rFont val="Tahoma"/>
            <family val="2"/>
          </rPr>
          <t xml:space="preserve">
</t>
        </r>
      </text>
    </comment>
    <comment ref="B78" authorId="0" shapeId="0" xr:uid="{00000000-0006-0000-0400-000045000000}">
      <text>
        <r>
          <rPr>
            <b/>
            <sz val="10"/>
            <color indexed="81"/>
            <rFont val="Tahoma"/>
            <family val="2"/>
          </rPr>
          <t>Liam Newcombe:</t>
        </r>
        <r>
          <rPr>
            <sz val="10"/>
            <color indexed="81"/>
            <rFont val="Tahoma"/>
            <family val="2"/>
          </rPr>
          <t xml:space="preserve">
Develop a data management policy to define which data should be kept, for how long and at what level of protection. Communicate the policy to users and enforce. Particular care should be taken to understand the impact of any data retention requirements,</t>
        </r>
      </text>
    </comment>
    <comment ref="B79" authorId="0" shapeId="0" xr:uid="{00000000-0006-0000-0400-000046000000}">
      <text>
        <r>
          <rPr>
            <b/>
            <sz val="10"/>
            <color indexed="81"/>
            <rFont val="Tahoma"/>
            <family val="2"/>
          </rPr>
          <t>Liam Newcombe:</t>
        </r>
        <r>
          <rPr>
            <sz val="10"/>
            <color indexed="81"/>
            <rFont val="Tahoma"/>
            <family val="2"/>
          </rPr>
          <t xml:space="preserve">
Provide users with multiple data storage areas which are clearly identified by their retention policy and level of data protection. Communicate this policy to users to enable them to store data in an area which matches the required levels of protection and retention. This is particularly valuable where strong retention requirements exist as it allows data subject to those requirements to be separated at source presenting substantial opportunities for cost and energy savings. Where possible automate the application of these policies.</t>
        </r>
      </text>
    </comment>
    <comment ref="B80" authorId="0" shapeId="0" xr:uid="{00000000-0006-0000-0400-000047000000}">
      <text>
        <r>
          <rPr>
            <b/>
            <sz val="10"/>
            <color indexed="81"/>
            <rFont val="Tahoma"/>
            <family val="2"/>
          </rPr>
          <t>Liam Newcombe:</t>
        </r>
        <r>
          <rPr>
            <sz val="10"/>
            <color indexed="81"/>
            <rFont val="Tahoma"/>
            <family val="2"/>
          </rPr>
          <t xml:space="preserve">
Create a tiered storage environment utilising multiple media types delivering the required combinations of performance, capacity and resilience. Implement clear guidelines on usage of storage tiers with defined SLAs for performance and availability. Consider a tiered charging model based on usage at each tier.</t>
        </r>
      </text>
    </comment>
    <comment ref="B81" authorId="0" shapeId="0" xr:uid="{00000000-0006-0000-0400-000048000000}">
      <text>
        <r>
          <rPr>
            <b/>
            <sz val="10"/>
            <color indexed="81"/>
            <rFont val="Tahoma"/>
            <family val="2"/>
          </rPr>
          <t xml:space="preserve">John Booth 2024:
</t>
        </r>
        <r>
          <rPr>
            <sz val="10"/>
            <color indexed="81"/>
            <rFont val="Tahoma"/>
            <family val="2"/>
          </rPr>
          <t xml:space="preserve">
When selecting storage hardware evaluate the energy efficiency in terms of the service delivered per Watt between options. This may be deployment specific and should include the achieved performance and storage volume per Watt as well as additional factors where appropriate, such as the achieved levels of data protection, performance availability and recovery capability required to meet the business service level requirements defined in the data management policy. 
Evaluate both the in-use power draw and the peak power of the storage device(s) as configured, both impact per device cost and energy consumption through provisioning.
As a minimum comply with the EU Eco Design Directive and Lot 9 amendments to EU Commission regulation for servers and online storage systems.
</t>
        </r>
      </text>
    </comment>
    <comment ref="B82" authorId="0" shapeId="0" xr:uid="{00000000-0006-0000-0400-000049000000}">
      <text>
        <r>
          <rPr>
            <b/>
            <sz val="10"/>
            <color indexed="81"/>
            <rFont val="Tahoma"/>
            <family val="2"/>
          </rPr>
          <t>Liam Newcombe:</t>
        </r>
        <r>
          <rPr>
            <sz val="10"/>
            <color indexed="81"/>
            <rFont val="Tahoma"/>
            <family val="2"/>
          </rPr>
          <t xml:space="preserve">
Implement an effective data identification and management policy and process to reduce the total volume of data stored. Consider implementing ‘clean up days’ where users delete unnecessary data from storage.</t>
        </r>
      </text>
    </comment>
    <comment ref="B83" authorId="0" shapeId="0" xr:uid="{00000000-0006-0000-0400-00004A000000}">
      <text>
        <r>
          <rPr>
            <b/>
            <sz val="10"/>
            <color indexed="81"/>
            <rFont val="Tahoma"/>
            <family val="2"/>
          </rPr>
          <t>Liam Newcombe:</t>
        </r>
        <r>
          <rPr>
            <sz val="10"/>
            <color indexed="81"/>
            <rFont val="Tahoma"/>
            <family val="2"/>
          </rPr>
          <t xml:space="preserve">
Implement the data management policy to reduce the number of copies of data, both logical and physical (mirrors). Implement storage subsystem space saving features, such as space efficient snapshots / copies or compression. Implement storage subsystem thin provisioning features where possible.</t>
        </r>
      </text>
    </comment>
    <comment ref="B87" authorId="0" shapeId="0" xr:uid="{00000000-0006-0000-0400-00004B000000}">
      <text>
        <r>
          <rPr>
            <b/>
            <sz val="8"/>
            <color indexed="81"/>
            <rFont val="Tahoma"/>
            <family val="2"/>
          </rPr>
          <t>John Booth (2017):</t>
        </r>
        <r>
          <rPr>
            <sz val="8"/>
            <color indexed="81"/>
            <rFont val="Tahoma"/>
            <family val="2"/>
          </rPr>
          <t xml:space="preserve">
</t>
        </r>
        <r>
          <rPr>
            <sz val="10"/>
            <color indexed="81"/>
            <rFont val="Tahoma"/>
            <family val="2"/>
          </rPr>
          <t xml:space="preserve">As the power densities and air flow volumes of IT equipment have increased it has become necessary to ensure that equipment shares an air flow direction, within the cabinet, in adjacent cabinets and across aisles.
The hot / cold aisle concept aligns equipment air flow to create aisles between cabinets that are fed cold air from which all of the equipment draws intake air in conjunction with hot aisles with no cold air feed to which all equipment exhausts air.
Reinforce Hot / Cold aisle design with empty but fully blanked cabinets (or solid doors) rather than leaving gaps in aisles. </t>
        </r>
        <r>
          <rPr>
            <sz val="8"/>
            <color indexed="81"/>
            <rFont val="Tahoma"/>
            <family val="2"/>
          </rPr>
          <t xml:space="preserve">
</t>
        </r>
        <r>
          <rPr>
            <sz val="10"/>
            <color indexed="81"/>
            <rFont val="Tahoma"/>
            <family val="2"/>
          </rPr>
          <t>Note: This best practice applies to New IT Equipment &amp; New Build &amp; Retrofit</t>
        </r>
      </text>
    </comment>
    <comment ref="B88" authorId="0" shapeId="0" xr:uid="{00000000-0006-0000-0400-00004C000000}">
      <text>
        <r>
          <rPr>
            <b/>
            <sz val="10"/>
            <color indexed="81"/>
            <rFont val="Tahoma"/>
            <family val="2"/>
          </rPr>
          <t xml:space="preserve">John Booth (2021) :
</t>
        </r>
        <r>
          <rPr>
            <sz val="10"/>
            <color indexed="81"/>
            <rFont val="Tahoma"/>
            <family val="2"/>
          </rPr>
          <t xml:space="preserve">
There are a number of design concepts whose basic intent is to contain and separate the cold air from the heated return air on the data floor;
• Hot aisle containment
• Cold aisle containment
• Contained cabinet supply, 
• Contained room return and room supply. 
• Contained cabinet return, and cabinet chimneys.
• Contained cabinet supply, Contained cabinet return
Note: Failure to contain air flow results in both a reduction in achievable cooling efficiency and an increase in risk. Changes in IT hardware and IT management tools mean that the air flow and heat output of IT devices is no longer constant and may vary rapidly due to power management and workload allocation tools. This may result in rapid changes to data floor air flow pattern and IT equipment intake temperature which cannot be easily predicted or prevented.
This Practice supersedes Practice </t>
        </r>
        <r>
          <rPr>
            <b/>
            <sz val="10"/>
            <color indexed="81"/>
            <rFont val="Tahoma"/>
            <family val="2"/>
          </rPr>
          <t>5.1.1</t>
        </r>
        <r>
          <rPr>
            <sz val="10"/>
            <color indexed="81"/>
            <rFont val="Tahoma"/>
            <family val="2"/>
          </rPr>
          <t xml:space="preserve"> when implemented.
</t>
        </r>
      </text>
    </comment>
    <comment ref="B89" authorId="1" shapeId="0" xr:uid="{00000000-0006-0000-0400-00004D000000}">
      <text>
        <r>
          <rPr>
            <b/>
            <sz val="10"/>
            <color indexed="81"/>
            <rFont val="Tahoma"/>
            <family val="2"/>
          </rPr>
          <t xml:space="preserve">John Booth (2021):
</t>
        </r>
        <r>
          <rPr>
            <sz val="10"/>
            <color indexed="81"/>
            <rFont val="Tahoma"/>
            <family val="2"/>
          </rPr>
          <t xml:space="preserve">
Where hot / cold aisle separation is already in use but there is no containment of hot or cold air it is possible to retrofit to provide basic separation for example using curtains or other methods. 
Care should be taken to assess and verify fire system requirements and regulations.</t>
        </r>
      </text>
    </comment>
    <comment ref="B90" authorId="0" shapeId="0" xr:uid="{00000000-0006-0000-0400-00004E000000}">
      <text>
        <r>
          <rPr>
            <b/>
            <sz val="10"/>
            <color indexed="81"/>
            <rFont val="Tahoma"/>
            <family val="2"/>
          </rPr>
          <t>Liam Newcombe:</t>
        </r>
        <r>
          <rPr>
            <sz val="10"/>
            <color indexed="81"/>
            <rFont val="Tahoma"/>
            <family val="2"/>
          </rPr>
          <t xml:space="preserve">
Installation of blanking plates where there is no equipment to reduce cold air passing through gaps in the rack. This also reduces air heated by one device being ingested by another device, increasing intake temperature and reducing efficiency.</t>
        </r>
      </text>
    </comment>
    <comment ref="B91" authorId="0" shapeId="0" xr:uid="{00000000-0006-0000-0400-00004F000000}">
      <text>
        <r>
          <rPr>
            <b/>
            <sz val="10"/>
            <color indexed="81"/>
            <rFont val="Tahoma"/>
            <family val="2"/>
          </rPr>
          <t>John Booth:</t>
        </r>
        <r>
          <rPr>
            <sz val="10"/>
            <color indexed="81"/>
            <rFont val="Tahoma"/>
            <family val="2"/>
          </rPr>
          <t xml:space="preserve">
Installation of aperture brushes (draught excluders) or cover plates to cover all air leakage opportunities in each rack. This includes;
• floor openings at the base of the rack
• Gaps at the sides, top and bottom of the rack between equipment or mounting rails and the perimeter of the rack</t>
        </r>
        <r>
          <rPr>
            <sz val="8"/>
            <color indexed="81"/>
            <rFont val="Tahoma"/>
            <family val="2"/>
          </rPr>
          <t xml:space="preserve">
</t>
        </r>
      </text>
    </comment>
    <comment ref="B92" authorId="0" shapeId="0" xr:uid="{00000000-0006-0000-0400-000050000000}">
      <text>
        <r>
          <rPr>
            <b/>
            <sz val="10"/>
            <color indexed="81"/>
            <rFont val="Tahoma"/>
            <family val="2"/>
          </rPr>
          <t xml:space="preserve">John Booth (2024) 
</t>
        </r>
        <r>
          <rPr>
            <sz val="10"/>
            <color indexed="81"/>
            <rFont val="Tahoma"/>
            <family val="2"/>
          </rPr>
          <t xml:space="preserve">
Solid doors should be replaced (where cooling ventilation is necessary), with perforated doors to ensure adequate cooling airflow. Solid doors impede the cooling airflow and promote recirculation within the enclosed cabinet increasing equipment inlet temperatures.
ISO/IEC 14763-2 recommends a minimum of at least 66% perforated area.80% is considered an ideal target by other authorities. 
</t>
        </r>
      </text>
    </comment>
    <comment ref="B93" authorId="0" shapeId="0" xr:uid="{00000000-0006-0000-0400-000051000000}">
      <text>
        <r>
          <rPr>
            <b/>
            <sz val="10"/>
            <color indexed="81"/>
            <rFont val="Tahoma"/>
            <family val="2"/>
          </rPr>
          <t xml:space="preserve">John Booth (2021) 
</t>
        </r>
        <r>
          <rPr>
            <sz val="10"/>
            <color indexed="81"/>
            <rFont val="Tahoma"/>
            <family val="2"/>
          </rPr>
          <t xml:space="preserve">
Close all unwanted apertures in the raised floor.
Review placement and opening factors of vented tiles to reduce bypass. 
Maintain unbroken rows of cabinets to prevent re-circulated air. If necessary fill with empty fully blanked racks. 
Managing unbroken rows is especially important in hot and cold aisle environments. Any opening between the aisles will degrade the separation of hot and cold air.</t>
        </r>
      </text>
    </comment>
    <comment ref="B94" authorId="0" shapeId="0" xr:uid="{00000000-0006-0000-0400-000052000000}">
      <text>
        <r>
          <rPr>
            <b/>
            <sz val="10"/>
            <color indexed="81"/>
            <rFont val="Tahoma"/>
            <family val="2"/>
          </rPr>
          <t xml:space="preserve">John Booth (2021):
</t>
        </r>
        <r>
          <rPr>
            <sz val="10"/>
            <color indexed="81"/>
            <rFont val="Tahoma"/>
            <family val="2"/>
          </rPr>
          <t xml:space="preserve">
Review the placement and level of obstruction created by cabling, cable trays and other structures in the air flow paths, these obstruct airflow and create turbulence, increasing the resistance and increasing the energy requirements of air movement and may increase velocities, causing negative pressure. 
Ensure that the under floor area is as free of obstructions as possible. The use of
overhead cabling trays can substantially reduce the level of obstruction.</t>
        </r>
      </text>
    </comment>
    <comment ref="B95" authorId="0" shapeId="0" xr:uid="{00000000-0006-0000-0400-000053000000}">
      <text>
        <r>
          <rPr>
            <b/>
            <sz val="10"/>
            <color indexed="81"/>
            <rFont val="Tahoma"/>
            <family val="2"/>
          </rPr>
          <t>Liam Newcombe:</t>
        </r>
        <r>
          <rPr>
            <sz val="10"/>
            <color indexed="81"/>
            <rFont val="Tahoma"/>
            <family val="2"/>
          </rPr>
          <t xml:space="preserve">
Consider the use of return plenums to return heated air from the IT equipment to the air conditioning units</t>
        </r>
      </text>
    </comment>
    <comment ref="B96" authorId="0" shapeId="0" xr:uid="{00000000-0006-0000-0400-000054000000}">
      <text>
        <r>
          <rPr>
            <b/>
            <sz val="8"/>
            <color indexed="81"/>
            <rFont val="Tahoma"/>
            <family val="2"/>
          </rPr>
          <t xml:space="preserve">John Booth (2021):
</t>
        </r>
        <r>
          <rPr>
            <sz val="8"/>
            <color indexed="81"/>
            <rFont val="Tahoma"/>
            <family val="2"/>
          </rPr>
          <t xml:space="preserve">
</t>
        </r>
        <r>
          <rPr>
            <sz val="10"/>
            <color indexed="81"/>
            <rFont val="Tahoma"/>
            <family val="2"/>
          </rPr>
          <t>It is common to use the voids in the raised floor, suspended ceiling or both in a data centre to feed cold air to equipment or extract hot air from the equipment. Where they are used, increasing the size of these spaces can significantly reduce fan losses moving the air.</t>
        </r>
      </text>
    </comment>
    <comment ref="B97" authorId="0" shapeId="0" xr:uid="{00000000-0006-0000-0400-000055000000}">
      <text>
        <r>
          <rPr>
            <b/>
            <sz val="10"/>
            <color indexed="81"/>
            <rFont val="Tahoma"/>
            <family val="2"/>
          </rPr>
          <t>John Booth (2022):</t>
        </r>
        <r>
          <rPr>
            <sz val="10"/>
            <color indexed="81"/>
            <rFont val="Tahoma"/>
            <family val="2"/>
          </rPr>
          <t xml:space="preserve">
Deploy groups of equipment with substantially different environmental requirements and / or equipment airflow direction in a separate area. Where equipment has different environmental requirements it is preferable to provide separate environmental controls.
This objective of this practice is to address the issue of the data centre cooling plant settings being constrained by the equipment with the most restrictive environmental range or poor air flow control as this compromises the efficiency of the entire data centre.
This practice applies to IT, mechanical and electrical equipment installed in the data centre.</t>
        </r>
        <r>
          <rPr>
            <sz val="8"/>
            <color indexed="81"/>
            <rFont val="Tahoma"/>
            <family val="2"/>
          </rPr>
          <t xml:space="preserve">
</t>
        </r>
        <r>
          <rPr>
            <sz val="10"/>
            <color indexed="81"/>
            <rFont val="Tahoma"/>
            <family val="2"/>
          </rPr>
          <t>Note: This best practice applies for New IT Equipment and New Build &amp; Retrofit.</t>
        </r>
        <r>
          <rPr>
            <sz val="8"/>
            <color indexed="81"/>
            <rFont val="Tahoma"/>
            <family val="2"/>
          </rPr>
          <t xml:space="preserve">
</t>
        </r>
      </text>
    </comment>
    <comment ref="B98" authorId="1" shapeId="0" xr:uid="{00000000-0006-0000-0400-000058000000}">
      <text>
        <r>
          <rPr>
            <b/>
            <sz val="10"/>
            <color indexed="81"/>
            <rFont val="Tahoma"/>
            <family val="2"/>
          </rPr>
          <t xml:space="preserve">John Booth (2022):
</t>
        </r>
        <r>
          <rPr>
            <sz val="10"/>
            <color indexed="81"/>
            <rFont val="Tahoma"/>
            <family val="2"/>
          </rPr>
          <t xml:space="preserve">
Investigate operating cooling unit fans to ensure a slight oversupply of air compared to IT equipment flow demand to minimise recirculation whilst avoiding oversupply of air volume (results in bypass and fan energy wastage). 
This principle is particularly applicable contained systems. 
In contained air systems, ensure that there is a slightly positive pressure (preferably no more than 5Pa) in the cold air stream with respect to the hot air stream. 
</t>
        </r>
      </text>
    </comment>
    <comment ref="B101" authorId="0" shapeId="0" xr:uid="{00000000-0006-0000-0400-000059000000}">
      <text>
        <r>
          <rPr>
            <b/>
            <sz val="10"/>
            <color indexed="81"/>
            <rFont val="Tahoma"/>
            <family val="2"/>
          </rPr>
          <t xml:space="preserve">John Booth (2021):
</t>
        </r>
        <r>
          <rPr>
            <sz val="10"/>
            <color indexed="81"/>
            <rFont val="Tahoma"/>
            <family val="2"/>
          </rPr>
          <t xml:space="preserve">Cooling plant should be installed in a modular arrangement allowing operators to shut down unnecessary equipment. 
This should then be part of the review at each cooling load change. Design to maximise the part load efficiency as described in sections </t>
        </r>
        <r>
          <rPr>
            <b/>
            <sz val="10"/>
            <color indexed="81"/>
            <rFont val="Tahoma"/>
            <family val="2"/>
          </rPr>
          <t xml:space="preserve">3.3.4, 5.4.2.3 </t>
        </r>
        <r>
          <rPr>
            <sz val="10"/>
            <color indexed="81"/>
            <rFont val="Tahoma"/>
            <family val="2"/>
          </rPr>
          <t>and</t>
        </r>
        <r>
          <rPr>
            <b/>
            <sz val="10"/>
            <color indexed="81"/>
            <rFont val="Tahoma"/>
            <family val="2"/>
          </rPr>
          <t xml:space="preserve"> 5.4.2.4</t>
        </r>
        <r>
          <rPr>
            <b/>
            <sz val="8"/>
            <color indexed="81"/>
            <rFont val="Tahoma"/>
            <family val="2"/>
          </rPr>
          <t xml:space="preserve">
</t>
        </r>
        <r>
          <rPr>
            <sz val="8"/>
            <color indexed="81"/>
            <rFont val="Tahoma"/>
            <family val="2"/>
          </rPr>
          <t xml:space="preserve">
</t>
        </r>
      </text>
    </comment>
    <comment ref="B102" authorId="0" shapeId="0" xr:uid="{00000000-0006-0000-0400-00005A000000}">
      <text>
        <r>
          <rPr>
            <b/>
            <sz val="10"/>
            <color indexed="81"/>
            <rFont val="Tahoma"/>
            <family val="2"/>
          </rPr>
          <t>John Booth:</t>
        </r>
        <r>
          <rPr>
            <sz val="8"/>
            <color indexed="81"/>
            <rFont val="Tahoma"/>
            <family val="2"/>
          </rPr>
          <t xml:space="preserve">
</t>
        </r>
        <r>
          <rPr>
            <sz val="10"/>
            <color indexed="81"/>
            <rFont val="Tahoma"/>
            <family val="2"/>
          </rPr>
          <t>If the facility is not yet fully populated or space has been cleared through consolidation non variable plant such as fixed speed fan CRAC / CRAH units can be turned off in the empty areas.
Note that this should not be applied in cases where operating more plant at lower load is more efficient, e.g. variable speed drive CRAC / CRAH units.</t>
        </r>
      </text>
    </comment>
    <comment ref="B103" authorId="0" shapeId="0" xr:uid="{00000000-0006-0000-0400-00005B000000}">
      <text>
        <r>
          <rPr>
            <b/>
            <sz val="10"/>
            <color indexed="81"/>
            <rFont val="Tahoma"/>
            <family val="2"/>
          </rPr>
          <t>Liam Newcombe:</t>
        </r>
        <r>
          <rPr>
            <sz val="10"/>
            <color indexed="81"/>
            <rFont val="Tahoma"/>
            <family val="2"/>
          </rPr>
          <t xml:space="preserve">
The availability of cooling including the placement and flow of vented tiles should be reviewed before each IT equipment change to optimise the use of cooling resources.</t>
        </r>
      </text>
    </comment>
    <comment ref="B104" authorId="0" shapeId="0" xr:uid="{00000000-0006-0000-0400-00005C000000}">
      <text>
        <r>
          <rPr>
            <b/>
            <sz val="10"/>
            <color indexed="81"/>
            <rFont val="Tahoma"/>
            <family val="2"/>
          </rPr>
          <t>Liam Newcombe:</t>
        </r>
        <r>
          <rPr>
            <sz val="10"/>
            <color indexed="81"/>
            <rFont val="Tahoma"/>
            <family val="2"/>
          </rPr>
          <t xml:space="preserve">
Periodically review the IT equipment and cooling deployment against strategy.</t>
        </r>
      </text>
    </comment>
    <comment ref="B105" authorId="0" shapeId="0" xr:uid="{00000000-0006-0000-0400-00005D000000}">
      <text>
        <r>
          <rPr>
            <b/>
            <sz val="10"/>
            <color indexed="81"/>
            <rFont val="Tahoma"/>
            <family val="2"/>
          </rPr>
          <t xml:space="preserve">John Booth (2017):
</t>
        </r>
        <r>
          <rPr>
            <sz val="10"/>
            <color indexed="81"/>
            <rFont val="Tahoma"/>
            <family val="2"/>
          </rPr>
          <t xml:space="preserve">
Ensure that CRAC units in occupied areas have appropriate and consistent temperature and relative humidity settings to avoid units working against each other. 
For example many CRAC units now have the option to connect their controls and run together when installed in the same area.
Care should be taken to understand and avoid any potential new failure modes or single points of failure that may be introduced.</t>
        </r>
        <r>
          <rPr>
            <sz val="8"/>
            <color indexed="81"/>
            <rFont val="Tahoma"/>
            <family val="2"/>
          </rPr>
          <t xml:space="preserve">
</t>
        </r>
      </text>
    </comment>
    <comment ref="B106" authorId="0" shapeId="0" xr:uid="{00000000-0006-0000-0400-00005E000000}">
      <text>
        <r>
          <rPr>
            <b/>
            <sz val="10"/>
            <color indexed="81"/>
            <rFont val="Tahoma"/>
            <family val="2"/>
          </rPr>
          <t xml:space="preserve">John Booth (2021):
</t>
        </r>
        <r>
          <rPr>
            <sz val="10"/>
            <color indexed="81"/>
            <rFont val="Tahoma"/>
            <family val="2"/>
          </rPr>
          <t xml:space="preserve">
Consider implementing control systems that take multiple factors including cooling load, data floor air temperature and external air temperature into account to optimise the cooling system, (e.g. chilled water loop temperature) in real time. Control should be according to an agreed strategy.</t>
        </r>
      </text>
    </comment>
    <comment ref="B107" authorId="0" shapeId="0" xr:uid="{00000000-0006-0000-0400-00005F000000}">
      <text>
        <r>
          <rPr>
            <b/>
            <sz val="10"/>
            <color indexed="81"/>
            <rFont val="Tahoma"/>
            <family val="2"/>
          </rPr>
          <t xml:space="preserve">John Booth (2023):
</t>
        </r>
        <r>
          <rPr>
            <sz val="10"/>
            <color indexed="81"/>
            <rFont val="Tahoma"/>
            <family val="2"/>
          </rPr>
          <t xml:space="preserve">
Implement effective regular maintenance of the cooling system in order to conserve or achieve a “like new condition” is essential to maintain the designed cooling efficiency of the data centre.
Examples include the following: belt tension, condenser coil fouling (water or air side), evaporator fouling etc.
This includes regular filter changes to maintain air quality and reduce friction losses along with the routine monitoring of air quality and a regular technical cleaning regime (including under-floor areas if applicable).
</t>
        </r>
      </text>
    </comment>
    <comment ref="B108" authorId="0" shapeId="0" xr:uid="{7BD602BB-AFC0-4473-9C41-045C661231B0}">
      <text>
        <r>
          <rPr>
            <b/>
            <sz val="10"/>
            <color indexed="81"/>
            <rFont val="Tahoma"/>
            <family val="2"/>
          </rPr>
          <t xml:space="preserve">John Booth (2022): 
</t>
        </r>
        <r>
          <rPr>
            <sz val="10"/>
            <color indexed="81"/>
            <rFont val="Tahoma"/>
            <family val="2"/>
          </rPr>
          <t xml:space="preserve">
Review and if possible increase the chilled water temperature set points to maximise the use of free cooling and reduce compressor energy consumption. Seasonal impact should be taken into account where applicable.
Set points should be raised together with supply air flow set points to avoid reducing capacity.
Review and if useful increase the chilled water temperature difference to reduce the water flow and thereby to reduce pump energy consumption.
Where a DX system is used the evaporator temperatures should be reviewed.
Electronic Expansion Valves (EEVs) allow better control and permit higher evaporator temperatures than Thermostatic Expansion Valves (TEVs).
</t>
        </r>
        <r>
          <rPr>
            <sz val="8"/>
            <color indexed="81"/>
            <rFont val="Tahoma"/>
            <family val="2"/>
          </rPr>
          <t xml:space="preserve">
</t>
        </r>
      </text>
    </comment>
    <comment ref="B111" authorId="0" shapeId="0" xr:uid="{00000000-0006-0000-0400-000060000000}">
      <text>
        <r>
          <rPr>
            <b/>
            <sz val="10"/>
            <color indexed="81"/>
            <rFont val="Tahoma"/>
            <family val="2"/>
          </rPr>
          <t xml:space="preserve">John Booth (2023):
</t>
        </r>
        <r>
          <rPr>
            <sz val="10"/>
            <color indexed="81"/>
            <rFont val="Tahoma"/>
            <family val="2"/>
          </rPr>
          <t xml:space="preserve">
Data Centres should be designed and operated at their highest efficiency to deliver intake air to the IT equipment within the ASHRAE Class A2 allowable range for Data Centres. Operations in this range enable energy savings by reducing or eliminating overcooling. 
Note: Some data centres may contain equipment with legacy environmental ranges as defined in 4.1.2, the maximum temperature for these facilities will be restricted by this equipment until segregation can be achieved as described in Practices </t>
        </r>
        <r>
          <rPr>
            <b/>
            <sz val="10"/>
            <color indexed="81"/>
            <rFont val="Tahoma"/>
            <family val="2"/>
          </rPr>
          <t>5.1.11</t>
        </r>
        <r>
          <rPr>
            <sz val="10"/>
            <color indexed="81"/>
            <rFont val="Tahoma"/>
            <family val="2"/>
          </rPr>
          <t xml:space="preserve">, </t>
        </r>
        <r>
          <rPr>
            <b/>
            <sz val="10"/>
            <color indexed="81"/>
            <rFont val="Tahoma"/>
            <family val="2"/>
          </rPr>
          <t>5.3.4</t>
        </r>
        <r>
          <rPr>
            <sz val="10"/>
            <color indexed="81"/>
            <rFont val="Tahoma"/>
            <family val="2"/>
          </rPr>
          <t xml:space="preserve"> and </t>
        </r>
        <r>
          <rPr>
            <b/>
            <sz val="10"/>
            <color indexed="81"/>
            <rFont val="Tahoma"/>
            <family val="2"/>
          </rPr>
          <t>5.3.5</t>
        </r>
        <r>
          <rPr>
            <sz val="10"/>
            <color indexed="81"/>
            <rFont val="Tahoma"/>
            <family val="2"/>
          </rPr>
          <t xml:space="preserve">.
Note: Additional Best Practices for airflow management as defined in section 5.1 may need to be implemented at the same time to ensure successful operations.
Note: Some, particularly older, IT equipment may exhibit significant increases in fan power consumption as intake temperature is increased. Validate that your IT equipment will not consume more energy than is saved in the cooling system.
A summary of ASHRAE environmental guidelines can be found at: https://www.ashrae.org/file%20library/technical%20resources/bookstore/supplemental%20files/referencecard_2021thermalguidelines.pdf
</t>
        </r>
      </text>
    </comment>
    <comment ref="B112" authorId="0" shapeId="0" xr:uid="{00000000-0006-0000-0400-000061000000}">
      <text>
        <r>
          <rPr>
            <b/>
            <sz val="10"/>
            <color indexed="81"/>
            <rFont val="Tahoma"/>
            <family val="2"/>
          </rPr>
          <t>John Booth (2023):</t>
        </r>
        <r>
          <rPr>
            <sz val="10"/>
            <color indexed="81"/>
            <rFont val="Tahoma"/>
            <family val="2"/>
          </rPr>
          <t xml:space="preserve">
Reduce the lower humidity set point(s) of the data centre within the ASHRAE Class A2 range to reduce the demand for humidification.
Review and if practical increase the upper humidity set point(s) of the data floor within the current A2 humidity range of decrease the dehumidification loads within the facility. 
The relevant standard is the ASHRAE Class A2 allowable range for Data Centers. 
Note: Some data centres may contain equipment with legacy environmental ranges as defined in 4.1.2, the humidity range for these facilities will be restricted by this equipment until segregation can be achieved as described in Practices 5.1.11, 5.3.4 and 5.3.5.
Controlling humidity within a wider range of humidity ratio or relative humidity can reduce humidification and dehumidification loads and therefore energy consumption.
A summary of ASHRAE environmental guidelines can be found at: https://www.ashrae.org/file%20library/technical%20resources/bookstore/supplemental%20files/referencecard_2021thermalguidelines.pdf
</t>
        </r>
      </text>
    </comment>
    <comment ref="B113" authorId="0" shapeId="0" xr:uid="{00000000-0006-0000-0400-000062000000}">
      <text>
        <r>
          <rPr>
            <b/>
            <sz val="10"/>
            <color indexed="81"/>
            <rFont val="Tahoma"/>
            <family val="2"/>
          </rPr>
          <t xml:space="preserve">John Booth 2024:
</t>
        </r>
        <r>
          <rPr>
            <sz val="10"/>
            <color indexed="81"/>
            <rFont val="Tahoma"/>
            <family val="2"/>
          </rPr>
          <t xml:space="preserve">
Where appropriate and effective, Data Centres can be designed and operated within the air inlet temperature and relative humidity ranges of 5°C to 40°C and 5% to 80% rh, non-condensing respectively, and under exceptional conditions up to +45°C as described in ETSI EN 300 019–1-3 Class 3.1.
Note: Using the full range up to 40°C or 45°C will allow for the complete elimination of refrigeration in most climates allowing the operator to eliminate the capital and maintenance cost of the cooling systems.
 </t>
        </r>
      </text>
    </comment>
    <comment ref="B114" authorId="0" shapeId="0" xr:uid="{F61A5952-F176-4573-BCCA-5EEF0A46F9E1}">
      <text>
        <r>
          <rPr>
            <b/>
            <sz val="10"/>
            <color indexed="81"/>
            <rFont val="Tahoma"/>
            <family val="2"/>
          </rPr>
          <t xml:space="preserve">John Booth (2022):
</t>
        </r>
        <r>
          <rPr>
            <sz val="10"/>
            <color indexed="81"/>
            <rFont val="Tahoma"/>
            <family val="2"/>
          </rPr>
          <t xml:space="preserve">
Where a data centre houses both IT equipment compliant with the extended range of Practice 4.1.3 and other equipment which requires more restrictive temperature or humidity control as described in Practice 4.1.2, separate areas should be provided. 
These areas should have separate environmental controls and may use separate cooling systems to facilitate optimisation of the cooling efficiency of each zone.
Examples are equipment which;
• Requires tighter environmental controls to maintain battery capacity and lifetime such as UPS
• Requires tighter environmental controls to meet archival criteria such as tape
• Requires tighter environmental controls to meet long warranty durations (10+ year)
The objective of this Practice is to avoid the need to set the data centre cooling plant for the equipment with the most restrictive environmental range and therefore compromising the efficiency of the entire data centre</t>
        </r>
        <r>
          <rPr>
            <sz val="8"/>
            <color indexed="81"/>
            <rFont val="Tahoma"/>
            <family val="2"/>
          </rPr>
          <t xml:space="preserve">
</t>
        </r>
      </text>
    </comment>
    <comment ref="B115" authorId="0" shapeId="0" xr:uid="{BAB0C44C-1FD3-490B-99E2-DF8199DD4A1E}">
      <text>
        <r>
          <rPr>
            <b/>
            <sz val="10"/>
            <color indexed="81"/>
            <rFont val="Tahoma"/>
            <family val="2"/>
          </rPr>
          <t xml:space="preserve">John Booth (2022):
</t>
        </r>
        <r>
          <rPr>
            <sz val="10"/>
            <color indexed="81"/>
            <rFont val="Tahoma"/>
            <family val="2"/>
          </rPr>
          <t xml:space="preserve">
Customers requiring extremely tight environmental control or items such as legacy equipment should not compromise the entire data centre for specific items of equipment. 
Service providers should design in such a way that discrete areas may be offered to customers with additional “close control” cooling equipment in order to match specific requirements this and therefore offer a tighter SLA that would inevitably involve reduced energy efficiency. 
These legacy equipment support areas may be differentially priced to include the capital and operational (Metered), cost overhead of supporting a less energy efficient legacy environment as an incentive for customers to install IT equipment in more efficient areas and consider the options for more energy efficient delivery of IT services.
</t>
        </r>
        <r>
          <rPr>
            <sz val="8"/>
            <color indexed="81"/>
            <rFont val="Tahoma"/>
            <family val="2"/>
          </rPr>
          <t xml:space="preserve">
</t>
        </r>
      </text>
    </comment>
    <comment ref="B118" authorId="0" shapeId="0" xr:uid="{00000000-0006-0000-0400-000064000000}">
      <text>
        <r>
          <rPr>
            <b/>
            <sz val="10"/>
            <color indexed="81"/>
            <rFont val="Tahoma"/>
            <family val="2"/>
          </rPr>
          <t xml:space="preserve">John Booth (2021):
</t>
        </r>
        <r>
          <rPr>
            <sz val="10"/>
            <color indexed="81"/>
            <rFont val="Tahoma"/>
            <family val="2"/>
          </rPr>
          <t xml:space="preserve">
External air is used to cool the facility with different operating modes usually deployed.
When outdoor conditions are cold exhaust air can be re-circulated and mixed with intake air to control supply air temperature and humidity.  
In many cases full mechanical cooling / refrigeration capacity is required as a backup to allow operation during periods of high airborne pollutant (E.G. External fires). For this reason special attention should be focussed on external air quality monitoring and filtration. Additional backup mechanical cooling with chiller or CRAC may also be considered to ensure cooling at extreme ambient temperature and humidity conditions or for system redundancy. 
Note: This design tends to have the lowest temperature difference between external temperature and IT supply air.
Note: IT equipment is likely to be exposed to a large humidity range to allow direct air free cooling to work effectively. The achievable free cooling hours are directly constrained by the chosen upper humidity limit.
</t>
        </r>
      </text>
    </comment>
    <comment ref="B119" authorId="0" shapeId="0" xr:uid="{00000000-0006-0000-0400-000065000000}">
      <text>
        <r>
          <rPr>
            <b/>
            <sz val="10"/>
            <color indexed="81"/>
            <rFont val="Tahoma"/>
            <family val="2"/>
          </rPr>
          <t xml:space="preserve">John Booth (2018) :
</t>
        </r>
        <r>
          <rPr>
            <sz val="10"/>
            <color indexed="81"/>
            <rFont val="Tahoma"/>
            <family val="2"/>
          </rPr>
          <t xml:space="preserve">
Re circulated air within the facility is primarily passed through an air to air heat exchanger against external air (may have adiabatic cooling) to remove heat to the atmosphere. A variation of this is a thermal wheel, quasi –indirect free cooling system.
This design tends to have a low temperature difference between external temperature and IT supply air.
Note that the operating IT equipment humidity range may be well controlled at negligible energy cost in this type of design.
Note that air filtration demand is lower compared to direct air free cooling as data centre air is circulating and no external air is induced.</t>
        </r>
      </text>
    </comment>
    <comment ref="B120" authorId="1" shapeId="0" xr:uid="{00000000-0006-0000-0400-000066000000}">
      <text>
        <r>
          <rPr>
            <b/>
            <sz val="10"/>
            <color indexed="81"/>
            <rFont val="Tahoma"/>
            <family val="2"/>
          </rPr>
          <t xml:space="preserve">John Booth (2018):
</t>
        </r>
        <r>
          <rPr>
            <sz val="10"/>
            <color indexed="81"/>
            <rFont val="Tahoma"/>
            <family val="2"/>
          </rPr>
          <t xml:space="preserve">
Chilled water cooled by the external ambient air via a free cooling coil. This may be achieved by dry coolers or by evaporative assistance through spray onto the dry coolers.
This design tends to have a higher temperature difference between external temperature and IT supply air.
Note that the operating IT equipment humidity range may be well controlled at negligible energy cost in this type of design.
Note that in this system additional backup mechanical cooling with chiller or CRAC may be considered to ensure cooling at extreme ambient temperature and humidity conditions or for system redundancy.</t>
        </r>
      </text>
    </comment>
    <comment ref="B121" authorId="1" shapeId="0" xr:uid="{00000000-0006-0000-0400-000067000000}">
      <text>
        <r>
          <rPr>
            <b/>
            <sz val="10"/>
            <color indexed="81"/>
            <rFont val="Tahoma"/>
            <family val="2"/>
          </rPr>
          <t xml:space="preserve">John Booth (2018):
</t>
        </r>
        <r>
          <rPr>
            <sz val="10"/>
            <color indexed="81"/>
            <rFont val="Tahoma"/>
            <family val="2"/>
          </rPr>
          <t xml:space="preserve">
Chilled water is cooled by the external ambient conditions via cooling towers or dry coolers, the
dry coolers may have evaporative assistance. This chilled water is supplied to the free cooling coil of
the CRAC if its temperature is low enough to provide full free cooling or at least partial free
cooling. In addition it is supplied to the plate condenser of the CRAC´s closed DX circuit when
compressor operation is needed to provide sufficient cooling. This design tends to have a
higher temperature difference between externa temperature and IT supply air restricting the
economiser hours available and increasing energy overhead.
Note that partial free cooling (Mix mode) starts a few degrees below the return air temperature of
the CRAC. 
Note that the operating IT equipment humidity range may be well controlled at negligible energy
cost in this type of design.</t>
        </r>
      </text>
    </comment>
    <comment ref="B122" authorId="1" shapeId="0" xr:uid="{00000000-0006-0000-0400-000068000000}">
      <text>
        <r>
          <rPr>
            <b/>
            <sz val="10"/>
            <color indexed="81"/>
            <rFont val="Tahoma"/>
            <family val="2"/>
          </rPr>
          <t xml:space="preserve">John Booth (2018):
</t>
        </r>
        <r>
          <rPr>
            <sz val="10"/>
            <color indexed="81"/>
            <rFont val="Tahoma"/>
            <family val="2"/>
          </rPr>
          <t>Chilled water is produced by the free cooling chiller either through the free cooling coils in the chiller if
ambient temperatures are low or with compressors in operation at higher ambient temperatures. This
chilled water is supplied to the CRAH in the data centre. This design tends to have a higher temperature difference between external temperature and IT supply air restricting the economiser hours available and increasing energy overhead.
Note that partial free cooling (Mix mode) starts a few degrees below the return water temperature.
Note that the operating IT equipment humidity range may be well controlled at negligible energy cost in this type of design.</t>
        </r>
        <r>
          <rPr>
            <sz val="9"/>
            <color indexed="81"/>
            <rFont val="Tahoma"/>
            <family val="2"/>
          </rPr>
          <t xml:space="preserve">
</t>
        </r>
      </text>
    </comment>
    <comment ref="B123" authorId="1" shapeId="0" xr:uid="{00000000-0006-0000-0400-000069000000}">
      <text>
        <r>
          <rPr>
            <b/>
            <sz val="9"/>
            <color indexed="81"/>
            <rFont val="Tahoma"/>
            <family val="2"/>
          </rPr>
          <t xml:space="preserve">John Booth:
</t>
        </r>
        <r>
          <rPr>
            <sz val="10"/>
            <color indexed="81"/>
            <rFont val="Tahoma"/>
            <family val="2"/>
          </rPr>
          <t>Cooling unit chilled water is cooled via a plate heat exchanger to the condenser water circuit passing through dry/adiabatic coolers / cooling towers.
This design usually has a highest difference between the external temperature and IT supply air due to the additional heat exchange process.</t>
        </r>
        <r>
          <rPr>
            <sz val="9"/>
            <color indexed="81"/>
            <rFont val="Tahoma"/>
            <family val="2"/>
          </rPr>
          <t xml:space="preserve">
</t>
        </r>
      </text>
    </comment>
    <comment ref="B124" authorId="1" shapeId="0" xr:uid="{00000000-0006-0000-0400-00006A000000}">
      <text>
        <r>
          <rPr>
            <b/>
            <sz val="10"/>
            <color indexed="81"/>
            <rFont val="Tahoma"/>
            <family val="2"/>
          </rPr>
          <t xml:space="preserve">John Booth (2022)
</t>
        </r>
        <r>
          <rPr>
            <sz val="10"/>
            <color indexed="81"/>
            <rFont val="Tahoma"/>
            <family val="2"/>
          </rPr>
          <t>Evaluate alternative forms of cooling where available, practical to utilise and offer genuine energy efficiency including Ground Source Cooling from rivers, lakes, boreholes and seawater etc.</t>
        </r>
        <r>
          <rPr>
            <sz val="9"/>
            <color indexed="81"/>
            <rFont val="Tahoma"/>
            <family val="2"/>
          </rPr>
          <t xml:space="preserve">
</t>
        </r>
      </text>
    </comment>
    <comment ref="B125" authorId="1" shapeId="0" xr:uid="{00000000-0006-0000-0400-00006B000000}">
      <text>
        <r>
          <rPr>
            <b/>
            <sz val="10"/>
            <color indexed="81"/>
            <rFont val="Tahoma"/>
            <family val="2"/>
          </rPr>
          <t xml:space="preserve">John Booth (2018):
</t>
        </r>
        <r>
          <rPr>
            <sz val="10"/>
            <color indexed="81"/>
            <rFont val="Tahoma"/>
            <family val="2"/>
          </rPr>
          <t xml:space="preserve">Investigate the installation of free cooling in all new builds and retrofits or upgrades of cooling systems. </t>
        </r>
        <r>
          <rPr>
            <b/>
            <sz val="10"/>
            <color indexed="81"/>
            <rFont val="Tahoma"/>
            <family val="2"/>
          </rPr>
          <t xml:space="preserve">
</t>
        </r>
        <r>
          <rPr>
            <sz val="9"/>
            <color indexed="81"/>
            <rFont val="Tahoma"/>
            <family val="2"/>
          </rPr>
          <t xml:space="preserve">
</t>
        </r>
      </text>
    </comment>
    <comment ref="B129" authorId="0" shapeId="0" xr:uid="{00000000-0006-0000-0400-00006C000000}">
      <text>
        <r>
          <rPr>
            <b/>
            <sz val="10"/>
            <color indexed="81"/>
            <rFont val="Tahoma"/>
            <family val="2"/>
          </rPr>
          <t xml:space="preserve">John Booth (2021):
</t>
        </r>
        <r>
          <rPr>
            <sz val="10"/>
            <color indexed="81"/>
            <rFont val="Tahoma"/>
            <family val="2"/>
          </rPr>
          <t xml:space="preserve">
Where refrigeration (1) is installed make the Coefficient Of Performance (COP) or Energy Efficiency Ratio (EER) of chiller systems through their likely working range a high priority decision factor during procurement of new plant.
 (1) Note that this refers to mechanical compressors and heat pumps, any device which uses energy to raise the temperature of the rejected heat </t>
        </r>
      </text>
    </comment>
    <comment ref="B130" authorId="0" shapeId="0" xr:uid="{00000000-0006-0000-0400-00006D000000}">
      <text>
        <r>
          <rPr>
            <b/>
            <sz val="10"/>
            <color indexed="81"/>
            <rFont val="Tahoma"/>
            <family val="2"/>
          </rPr>
          <t>John Booth:</t>
        </r>
        <r>
          <rPr>
            <sz val="10"/>
            <color indexed="81"/>
            <rFont val="Tahoma"/>
            <family val="2"/>
          </rPr>
          <t xml:space="preserve">
Evaluate the opportunity to decrease condensing temperature and increase evaporating temperature; reducing delta T between these temperatures means less work is required in cooling cycle hence improved efficiency. 
These temperatures are dependent on required IT equipment intake air temperatures and the quality of air flow management (see Temperature and Humidity Settings).</t>
        </r>
      </text>
    </comment>
    <comment ref="B131" authorId="0" shapeId="0" xr:uid="{00000000-0006-0000-0400-00006E000000}">
      <text>
        <r>
          <rPr>
            <b/>
            <sz val="10"/>
            <color indexed="81"/>
            <rFont val="Tahoma"/>
            <family val="2"/>
          </rPr>
          <t xml:space="preserve">John Booth (2018):
</t>
        </r>
        <r>
          <rPr>
            <sz val="10"/>
            <color indexed="81"/>
            <rFont val="Tahoma"/>
            <family val="2"/>
          </rPr>
          <t xml:space="preserve">
Optimise the facility for the partial load it will experience for the majority of operational time rather than max load. Examples are exploiting the heat exchange area, reducing fan energy consumption, sequencing chillers and operating cooling towers with shared load.</t>
        </r>
      </text>
    </comment>
    <comment ref="B132" authorId="0" shapeId="0" xr:uid="{00000000-0006-0000-0400-00006F000000}">
      <text>
        <r>
          <rPr>
            <b/>
            <sz val="10"/>
            <color indexed="81"/>
            <rFont val="Tahoma"/>
            <family val="2"/>
          </rPr>
          <t>John Booth:</t>
        </r>
        <r>
          <rPr>
            <sz val="10"/>
            <color indexed="81"/>
            <rFont val="Tahoma"/>
            <family val="2"/>
          </rPr>
          <t xml:space="preserve">
Using variable speed control reduces energy consumption for these components in the part load condition where they operate for much of the time.
Consider new or retrofit of Electrically Commutated (EC) motors which are significantly more energy efficient than traditional AC motors across a wide range of speeds.
In addition to installing variable speed drives it is critical to include the ability to properly control the speed according to demand. It is of limited value to install drives which are manually set at a constant speed or have limited control settings.</t>
        </r>
        <r>
          <rPr>
            <sz val="8"/>
            <color indexed="81"/>
            <rFont val="Tahoma"/>
            <family val="2"/>
          </rPr>
          <t xml:space="preserve">
</t>
        </r>
      </text>
    </comment>
    <comment ref="B133" authorId="0" shapeId="0" xr:uid="{00000000-0006-0000-0400-000070000000}">
      <text>
        <r>
          <rPr>
            <b/>
            <sz val="10"/>
            <color indexed="81"/>
            <rFont val="Tahoma"/>
            <family val="2"/>
          </rPr>
          <t xml:space="preserve">John Booth (2018):
</t>
        </r>
        <r>
          <rPr>
            <sz val="10"/>
            <color indexed="81"/>
            <rFont val="Tahoma"/>
            <family val="2"/>
          </rPr>
          <t xml:space="preserve">
Cooling designs should be chosen which allow the use of as much “Free Cooling” as is possible according to the physical site constraints, local climatic or regulatory conditions that may be applicable.
Select systems which facilitate the use of free cooling. In some data centres it may be possible to use direct or indirect air side free cooling. Others may not have sufficient available space and may require a chilled liquid cooling system to allow the effective use of economised cooling.
</t>
        </r>
      </text>
    </comment>
    <comment ref="B134" authorId="0" shapeId="0" xr:uid="{00000000-0006-0000-0400-000071000000}">
      <text>
        <r>
          <rPr>
            <b/>
            <sz val="10"/>
            <color indexed="81"/>
            <rFont val="Tahoma"/>
            <family val="2"/>
          </rPr>
          <t>John Booth:</t>
        </r>
        <r>
          <rPr>
            <sz val="10"/>
            <color indexed="81"/>
            <rFont val="Tahoma"/>
            <family val="2"/>
          </rPr>
          <t xml:space="preserve">
In buildings which are principally designed to provide an appropriate environment for IT equipment, and that have cooling systems designed to remove heat from technical spaces, do not share chilled water systems with human comfort cooling in other parts of the building. 
The required temperature to achieve latent cooling for comfort cooling is substantially below that required for sensible cooling of the data centre and will compromise the efficiency of the data centre cooling system.
If comfort cooling remains a requirement consider the use of heat pumps to provide either cooling or heating for office area comfort.</t>
        </r>
        <r>
          <rPr>
            <sz val="8"/>
            <color indexed="81"/>
            <rFont val="Tahoma"/>
            <family val="2"/>
          </rPr>
          <t xml:space="preserve">
</t>
        </r>
      </text>
    </comment>
    <comment ref="B135" authorId="1" shapeId="0" xr:uid="{00000000-0006-0000-0400-000072000000}">
      <text>
        <r>
          <rPr>
            <b/>
            <sz val="10"/>
            <color indexed="81"/>
            <rFont val="Tahoma"/>
            <family val="2"/>
          </rPr>
          <t>John Booth:2024</t>
        </r>
        <r>
          <rPr>
            <sz val="10"/>
            <color indexed="81"/>
            <rFont val="Tahoma"/>
            <family val="2"/>
          </rPr>
          <t xml:space="preserve">
Where other equipment requires a more restrictive temperature or humidity control range than the IT equipment this should not be permitted to dictate the set points of the cooling system responsible for the IT equipment. </t>
        </r>
      </text>
    </comment>
    <comment ref="B136" authorId="1" shapeId="0" xr:uid="{00000000-0006-0000-0400-000073000000}">
      <text>
        <r>
          <rPr>
            <b/>
            <sz val="10"/>
            <color indexed="81"/>
            <rFont val="Tahoma"/>
            <family val="2"/>
          </rPr>
          <t>John Booth:</t>
        </r>
        <r>
          <rPr>
            <sz val="10"/>
            <color indexed="81"/>
            <rFont val="Tahoma"/>
            <family val="2"/>
          </rPr>
          <t xml:space="preserve">
Chilled water systems configured with dual pumps, one active, one on standby, can be reviewed for improved energy efficiency during operation.
Using the pump manufacturers’ graphs of energy use vs pump speed, evaluate running two pumps in parallel vs a single pump running at a higher speed.
If beneficial implement the running of two low speed pumps to reduce energy usage while achieving the same target flow rate and pressure.</t>
        </r>
      </text>
    </comment>
    <comment ref="B140" authorId="0" shapeId="0" xr:uid="{00000000-0006-0000-0400-000074000000}">
      <text>
        <r>
          <rPr>
            <b/>
            <sz val="10"/>
            <color indexed="81"/>
            <rFont val="Tahoma"/>
            <family val="2"/>
          </rPr>
          <t>John Booth:</t>
        </r>
        <r>
          <rPr>
            <sz val="10"/>
            <color indexed="81"/>
            <rFont val="Tahoma"/>
            <family val="2"/>
          </rPr>
          <t xml:space="preserve">
Many old CRAC / CRAH units operate fixed speed fans which consume substantial power and obstruct attempts to manage the data floor temperature.
Variable speed fans are particularly effective where there is a high level of redundancy in the cooling system, low utilisation of the facility or highly variable IT electrical load. These fans may be controlled by factors such as the supply or return air temperature or the chilled air plenum pressure.
Note that CRAC / CRAH units with fixed speed compressors have minimum flow requirements which constrain the minimum operating load and therefore minimum air flow.</t>
        </r>
        <r>
          <rPr>
            <sz val="8"/>
            <color indexed="81"/>
            <rFont val="Tahoma"/>
            <family val="2"/>
          </rPr>
          <t xml:space="preserve">
</t>
        </r>
      </text>
    </comment>
    <comment ref="B141" authorId="0" shapeId="0" xr:uid="{00000000-0006-0000-0400-000075000000}">
      <text>
        <r>
          <rPr>
            <b/>
            <sz val="10"/>
            <color indexed="81"/>
            <rFont val="Tahoma"/>
            <family val="2"/>
          </rPr>
          <t>John Booth:</t>
        </r>
        <r>
          <rPr>
            <sz val="10"/>
            <color indexed="81"/>
            <rFont val="Tahoma"/>
            <family val="2"/>
          </rPr>
          <t xml:space="preserve">
Controlling on supply temperature ensures an even supply air temperature independent of the load on
each CRAC / CRAH unit. Historically many CRAC / CRAH units were controlled on return temperature which is no longer considered best practice.</t>
        </r>
        <r>
          <rPr>
            <sz val="8"/>
            <color indexed="81"/>
            <rFont val="Tahoma"/>
            <family val="2"/>
          </rPr>
          <t xml:space="preserve">
</t>
        </r>
      </text>
    </comment>
    <comment ref="B142" authorId="0" shapeId="0" xr:uid="{00000000-0006-0000-0400-000076000000}">
      <text>
        <r>
          <rPr>
            <b/>
            <sz val="10"/>
            <color indexed="81"/>
            <rFont val="Tahoma"/>
            <family val="2"/>
          </rPr>
          <t>Liam Newcombe:</t>
        </r>
        <r>
          <rPr>
            <sz val="10"/>
            <color indexed="81"/>
            <rFont val="Tahoma"/>
            <family val="2"/>
          </rPr>
          <t xml:space="preserve">
It is possible to achieve efficiency gains by running CRAC units with variable speed fans in parallel to reduce the total electrical power necessary to achieve the required air movement as electrical power is not linear with air flow. Care should be taken to understand any new failure modes or single points of failure that may be introduced by any additional control system. </t>
        </r>
      </text>
    </comment>
    <comment ref="B143" authorId="0" shapeId="0" xr:uid="{00000000-0006-0000-0400-000077000000}">
      <text>
        <r>
          <rPr>
            <b/>
            <sz val="10"/>
            <color indexed="81"/>
            <rFont val="Tahoma"/>
            <family val="2"/>
          </rPr>
          <t>Liam Newcombe:</t>
        </r>
        <r>
          <rPr>
            <sz val="10"/>
            <color indexed="81"/>
            <rFont val="Tahoma"/>
            <family val="2"/>
          </rPr>
          <t xml:space="preserve">
In the absence of variable speed fans it is possible to turn entire CRAC units on and off to manage the overall air flow volumes.
This can be effective where there is a high level of redundancy in the cooling system, low utilisation of the facility or highly variable IT electrical load.</t>
        </r>
        <r>
          <rPr>
            <sz val="8"/>
            <color indexed="81"/>
            <rFont val="Tahoma"/>
            <family val="2"/>
          </rPr>
          <t xml:space="preserve">
</t>
        </r>
      </text>
    </comment>
    <comment ref="B144" authorId="0" shapeId="0" xr:uid="{00000000-0006-0000-0400-000078000000}">
      <text>
        <r>
          <rPr>
            <b/>
            <sz val="10"/>
            <color indexed="81"/>
            <rFont val="Tahoma"/>
            <family val="2"/>
          </rPr>
          <t>John Booth:</t>
        </r>
        <r>
          <rPr>
            <sz val="10"/>
            <color indexed="81"/>
            <rFont val="Tahoma"/>
            <family val="2"/>
          </rPr>
          <t xml:space="preserve">
The only humidity control that should be present in the data centre is that on fresh “Make Up” air coming into the building and not on re-circulating air within the equipment rooms. Humidity control at the CRAC/CRAH unit is unnecessary and undesirable. 
Humidity control should be centralised. Do not install humidity control at the CRAC/CRAH unit on re-circulating air. Instead control the specific humidity of the make-up air at the supply AHU. 
The chilled water loop or DX evaporator temperature should in any case be too high to provide de-humidification.
When purchasing new CRAC/CRAH units select models which are not equipped with humidity control capability, including any reheat capability, this will reduce both capital and on-going maintenance costs.</t>
        </r>
        <r>
          <rPr>
            <sz val="8"/>
            <color indexed="81"/>
            <rFont val="Tahoma"/>
            <family val="2"/>
          </rPr>
          <t xml:space="preserve">
</t>
        </r>
      </text>
    </comment>
    <comment ref="B145" authorId="0" shapeId="0" xr:uid="{00000000-0006-0000-0400-000079000000}">
      <text>
        <r>
          <rPr>
            <b/>
            <sz val="10"/>
            <color indexed="81"/>
            <rFont val="Tahoma"/>
            <family val="2"/>
          </rPr>
          <t>John Booth (2018):</t>
        </r>
        <r>
          <rPr>
            <sz val="10"/>
            <color indexed="81"/>
            <rFont val="Tahoma"/>
            <family val="2"/>
          </rPr>
          <t xml:space="preserve">
Air volumes required by IT equipment not only depend on the IT load (kW) but also on the IT equipment delta-T, which will also vary with utilisation. 
Consider these factors, plus likely future utilisation and bypass to size the cooling units design flow rates. 
As air flow is inversely proportional to delta T for the same load, if the IT delta-T is overestimated, this will result in undersized CRAC / CRAH air volumes and potential air management problems. 
Additionally if it is underestimated, CRAC / CRAH air volumes will be oversized which makes low part load inefficient operation and air bypass more likely.</t>
        </r>
        <r>
          <rPr>
            <sz val="8"/>
            <color indexed="81"/>
            <rFont val="Tahoma"/>
            <family val="2"/>
          </rPr>
          <t xml:space="preserve">
</t>
        </r>
      </text>
    </comment>
    <comment ref="B148" authorId="1" shapeId="0" xr:uid="{00000000-0006-0000-0400-00007A000000}">
      <text>
        <r>
          <rPr>
            <b/>
            <sz val="10"/>
            <color indexed="81"/>
            <rFont val="Tahoma"/>
            <family val="2"/>
          </rPr>
          <t xml:space="preserve">John Booth (2021): Originally 5.4.2.9
</t>
        </r>
        <r>
          <rPr>
            <sz val="10"/>
            <color indexed="81"/>
            <rFont val="Tahoma"/>
            <family val="2"/>
          </rPr>
          <t xml:space="preserve">In place of air cooling it is possible to directly liquid cool part or all of some IT devices. This can provide a more efficient thermal circuit and allow the coolant liquid system temperature to be substantially higher, further driving efficiency, allowing for increased or exclusive use of free cooling or heat re use.
Note: This Practice applies to devices which deliver cooling liquid directly to the heat removal system of the components such as water cooled heat sinks or heat pipes and not the delivery of cooling liquid to an internal mechanical refrigeration plant or in-chassis air cooling systems.
Note: ASHRAE offers guidelines for the use of liquid cooling in data centres. These can be found in the publication ‘Liquid Cooling Guidelines for Datacom Equipment Centers, Second Edition’
</t>
        </r>
      </text>
    </comment>
    <comment ref="B151" authorId="0" shapeId="0" xr:uid="{00000000-0006-0000-0400-00007B000000}">
      <text>
        <r>
          <rPr>
            <b/>
            <sz val="10"/>
            <color indexed="81"/>
            <rFont val="Tahoma"/>
            <family val="2"/>
          </rPr>
          <t>John Booth (2022) :</t>
        </r>
        <r>
          <rPr>
            <sz val="10"/>
            <color indexed="81"/>
            <rFont val="Tahoma"/>
            <family val="2"/>
          </rPr>
          <t xml:space="preserve">
Evaluate the possibility of providing low grade heating to industrial space or to other targets such as adjacent office space fresh air directly from heat rejected from the data centre. 
This does not reduce the energy consumed by the data centre itself but does offset the total energy overhead by potentially reducing energy use elsewhere.</t>
        </r>
      </text>
    </comment>
    <comment ref="B152" authorId="0" shapeId="0" xr:uid="{00000000-0006-0000-0400-00007C000000}">
      <text>
        <r>
          <rPr>
            <b/>
            <sz val="10"/>
            <color indexed="81"/>
            <rFont val="Tahoma"/>
            <family val="2"/>
          </rPr>
          <t xml:space="preserve">John Booth (2021)
</t>
        </r>
        <r>
          <rPr>
            <sz val="10"/>
            <color indexed="81"/>
            <rFont val="Tahoma"/>
            <family val="2"/>
          </rPr>
          <t xml:space="preserve">
Where it is not possible to directly re use the waste heat from the data centre due to the temperature being too low it can still be economic to use additional heat pumps to raise the temperature to a useful point. 
This can potentially supply office, district and other heating needs. </t>
        </r>
      </text>
    </comment>
    <comment ref="B153" authorId="1" shapeId="0" xr:uid="{00000000-0006-0000-0400-00007D000000}">
      <text>
        <r>
          <rPr>
            <b/>
            <sz val="10"/>
            <color indexed="81"/>
            <rFont val="Tahoma"/>
            <family val="2"/>
          </rPr>
          <t xml:space="preserve">John Booth 2021:
</t>
        </r>
        <r>
          <rPr>
            <sz val="10"/>
            <color indexed="81"/>
            <rFont val="Tahoma"/>
            <family val="2"/>
          </rPr>
          <t xml:space="preserve">
Reduce or eliminate the electrical preheat loads for generators and fuel storage by using warm exhaust air from the data floor to maintain temperature in the areas housing generators and fuel storage tanks and office areas.</t>
        </r>
      </text>
    </comment>
    <comment ref="B154" authorId="1" shapeId="0" xr:uid="{00000000-0006-0000-0400-00007E000000}">
      <text>
        <r>
          <rPr>
            <b/>
            <sz val="10"/>
            <color indexed="81"/>
            <rFont val="Tahoma"/>
            <family val="2"/>
          </rPr>
          <t xml:space="preserve">John Booth (2024):
</t>
        </r>
        <r>
          <rPr>
            <sz val="10"/>
            <color indexed="81"/>
            <rFont val="Tahoma"/>
            <family val="2"/>
          </rPr>
          <t xml:space="preserve">
The opportunity for the reuse of waste heat from data centres is referenced by 
ISO/IEC 30134-6 Information technology — Data centres — Key performance indicators — Part 6: Energy Reuse Factor (ERF)
</t>
        </r>
      </text>
    </comment>
    <comment ref="B155" authorId="2" shapeId="0" xr:uid="{00000000-0006-0000-0400-00007F000000}">
      <text>
        <r>
          <rPr>
            <b/>
            <sz val="9"/>
            <color indexed="81"/>
            <rFont val="Tahoma"/>
            <charset val="1"/>
          </rPr>
          <t xml:space="preserve">John Booth 2021:
</t>
        </r>
        <r>
          <rPr>
            <sz val="10"/>
            <color indexed="81"/>
            <rFont val="Tahoma"/>
            <family val="2"/>
          </rPr>
          <t>Consider installing ‘Capture Ready’ Infrastructure to take advantage of, and distribute, available waste heat during new build and retrofit projects.</t>
        </r>
        <r>
          <rPr>
            <sz val="9"/>
            <color indexed="81"/>
            <rFont val="Tahoma"/>
            <family val="2"/>
          </rPr>
          <t xml:space="preserve">
</t>
        </r>
      </text>
    </comment>
    <comment ref="B159" authorId="0" shapeId="0" xr:uid="{00000000-0006-0000-0400-000080000000}">
      <text>
        <r>
          <rPr>
            <b/>
            <sz val="10"/>
            <color indexed="81"/>
            <rFont val="Tahoma"/>
            <family val="2"/>
          </rPr>
          <t>Liam Newcombe:</t>
        </r>
        <r>
          <rPr>
            <sz val="10"/>
            <color indexed="81"/>
            <rFont val="Tahoma"/>
            <family val="2"/>
          </rPr>
          <t xml:space="preserve">
It is now possible to purchase modular (scalable) UPS systems across a broad range of power delivery capacities. Physical installation, transformers and cabling are prepared to meet the design electrical load of the facility but the sources of inefficiency (such switching units and batteries) are installed, as required, in modular units. This substantially reduces both the capital cost and the fixed overhead losses of these systems. In low power environments these may be frames with plug in modules whilst in larger environments these are more likely to be entire UPS units.</t>
        </r>
      </text>
    </comment>
    <comment ref="B160" authorId="0" shapeId="0" xr:uid="{00000000-0006-0000-0400-000081000000}">
      <text>
        <r>
          <rPr>
            <b/>
            <sz val="10"/>
            <color indexed="81"/>
            <rFont val="Tahoma"/>
            <family val="2"/>
          </rPr>
          <t>John Booth (2022):</t>
        </r>
        <r>
          <rPr>
            <sz val="10"/>
            <color indexed="81"/>
            <rFont val="Tahoma"/>
            <family val="2"/>
          </rPr>
          <t xml:space="preserve">
If static AC UPS systems are to be installed select energy efficient UPS systems that are compliant with the “elite requirements” of the 2021 version of the EU Code of Conduct on Energy Efficiency of AC Uninterruptible Power Systems. A UPS compliant to this Code of Conduct requirement should also be compliant to IEC 62040 series for UPS systems, which also provides environmental operating conditions.
A UPS conforming to this standard should be able to perform as rated when operating within the following minimum ambient ranges:
Temperature 0°C to +40°C.
Relative Humidity 20% to 80%
Note: Rotary and Direct Current UPS systems are not included in the 2021 version of the EU Code of Conduct on AC Uninterruptible Power Systems, but this does not in any way suggest that rotary or Direct Current UPS should not be used, rather that these technologies are not currently covered by an EU Code of Conduct providing shared evidence of meeting high efficiency requirements for these systems.
</t>
        </r>
      </text>
    </comment>
    <comment ref="B161" authorId="0" shapeId="0" xr:uid="{00000000-0006-0000-0400-000082000000}">
      <text>
        <r>
          <rPr>
            <b/>
            <sz val="10"/>
            <color indexed="81"/>
            <rFont val="Tahoma"/>
            <family val="2"/>
          </rPr>
          <t xml:space="preserve">John Booth (2018):
</t>
        </r>
        <r>
          <rPr>
            <sz val="10"/>
            <color indexed="81"/>
            <rFont val="Tahoma"/>
            <family val="2"/>
          </rPr>
          <t xml:space="preserve">
Deploy UPS units in their most efficient operating modes where appropriate.
Note Use of alternative UPS technologies such as rotary or direct current systems may be considered. The comparison and evaluation of the technologies shall be based on latest and non-biased information about available products in the market.
Some UPS systems may have technologies allowing energy optimisation at partial load levels and these shall be taken into account as appropriate for the application.
This may also be particularly relevant for any UPS system feeding mechanical loads e.g. CRAC/CRAH fans. 
</t>
        </r>
      </text>
    </comment>
    <comment ref="B162" authorId="0" shapeId="0" xr:uid="{00000000-0006-0000-0400-000084000000}">
      <text>
        <r>
          <rPr>
            <b/>
            <sz val="10"/>
            <color indexed="81"/>
            <rFont val="Tahoma"/>
            <family val="2"/>
          </rPr>
          <t>John Booth (2022):</t>
        </r>
        <r>
          <rPr>
            <sz val="10"/>
            <color indexed="81"/>
            <rFont val="Tahoma"/>
            <family val="2"/>
          </rPr>
          <t xml:space="preserve">
Isolation transformers in power distribution to IT equipment down to 120V are typically not required in Europe and should be eliminated from designs as they introduce additional transformer losses unnecessarily.</t>
        </r>
      </text>
    </comment>
    <comment ref="B163" authorId="1" shapeId="0" xr:uid="{00000000-0006-0000-0400-000085000000}">
      <text>
        <r>
          <rPr>
            <b/>
            <sz val="10"/>
            <color indexed="81"/>
            <rFont val="Tahoma"/>
            <family val="2"/>
          </rPr>
          <t xml:space="preserve">John Booth 2022:
</t>
        </r>
        <r>
          <rPr>
            <sz val="10"/>
            <color indexed="81"/>
            <rFont val="Tahoma"/>
            <family val="2"/>
          </rPr>
          <t xml:space="preserve">Electrical infrastructure should remain energy efficient under partial fill and variable IT electrical loads as described in Practice </t>
        </r>
        <r>
          <rPr>
            <b/>
            <sz val="10"/>
            <color indexed="81"/>
            <rFont val="Tahoma"/>
            <family val="2"/>
          </rPr>
          <t>3.3.4.</t>
        </r>
        <r>
          <rPr>
            <sz val="9"/>
            <color indexed="81"/>
            <rFont val="Tahoma"/>
            <family val="2"/>
          </rPr>
          <t xml:space="preserve">
</t>
        </r>
      </text>
    </comment>
    <comment ref="B167" authorId="0" shapeId="0" xr:uid="{00000000-0006-0000-0400-000086000000}">
      <text>
        <r>
          <rPr>
            <b/>
            <sz val="10"/>
            <color indexed="81"/>
            <rFont val="Tahoma"/>
            <family val="2"/>
          </rPr>
          <t>John Booth:</t>
        </r>
        <r>
          <rPr>
            <sz val="10"/>
            <color indexed="81"/>
            <rFont val="Tahoma"/>
            <family val="2"/>
          </rPr>
          <t xml:space="preserve">
When using engine heaters to keep generators ready for rapid starts, consider reducing the engine
heater set-point. 
Block heaters for the Standby Generators should be controlled to only operate when the temperature conditions warrant it.
Consult manufacturer to understand risk / reliability implications.</t>
        </r>
      </text>
    </comment>
    <comment ref="B168" authorId="1" shapeId="0" xr:uid="{00000000-0006-0000-0400-000087000000}">
      <text>
        <r>
          <rPr>
            <b/>
            <sz val="10"/>
            <color indexed="81"/>
            <rFont val="Tahoma"/>
            <family val="2"/>
          </rPr>
          <t xml:space="preserve">John Booth 2021:
</t>
        </r>
        <r>
          <rPr>
            <b/>
            <sz val="9"/>
            <color indexed="81"/>
            <rFont val="Tahoma"/>
            <family val="2"/>
          </rPr>
          <t xml:space="preserve">
</t>
        </r>
        <r>
          <rPr>
            <sz val="10"/>
            <color indexed="81"/>
            <rFont val="Tahoma"/>
            <family val="2"/>
          </rPr>
          <t xml:space="preserve">Monitor, understand and manage the consequences of the Power Factors of both the Mechanical and Electrical infrastructure and installed IT equipment within the data centre.
Poor Power Factor management can lead to higher cable losses and also introduce significant risk to the continuity of power supply.
Low cost power supplies often have very poor Power Factors with little or no correction. These can build up to introduce electrical inefficiency and risk. Poor power factor can result in penalties and extra charges imposed by the grid provider.
Note: Consider the use of Power Factor Correction where appropriate. 
</t>
        </r>
        <r>
          <rPr>
            <sz val="9"/>
            <color indexed="81"/>
            <rFont val="Tahoma"/>
            <family val="2"/>
          </rPr>
          <t xml:space="preserve">
</t>
        </r>
      </text>
    </comment>
    <comment ref="B172" authorId="0" shapeId="0" xr:uid="{00000000-0006-0000-0400-000088000000}">
      <text>
        <r>
          <rPr>
            <b/>
            <sz val="10"/>
            <color indexed="81"/>
            <rFont val="Tahoma"/>
            <family val="2"/>
          </rPr>
          <t>John Booth 2021</t>
        </r>
        <r>
          <rPr>
            <sz val="10"/>
            <color indexed="81"/>
            <rFont val="Tahoma"/>
            <family val="2"/>
          </rPr>
          <t xml:space="preserve">
Lights should be turned off, preferably automatically whenever areas of the building are unoccupied, for example switches which turn off lighting a specified time after manual activation.
Motion detector activated lighting is generally sufficient to support security camera systems.</t>
        </r>
      </text>
    </comment>
    <comment ref="B173" authorId="0" shapeId="0" xr:uid="{00000000-0006-0000-0400-000089000000}">
      <text>
        <r>
          <rPr>
            <b/>
            <sz val="10"/>
            <color indexed="81"/>
            <rFont val="Tahoma"/>
            <family val="2"/>
          </rPr>
          <t>John Booth (2024)</t>
        </r>
        <r>
          <rPr>
            <sz val="10"/>
            <color indexed="81"/>
            <rFont val="Tahoma"/>
            <family val="2"/>
          </rPr>
          <t xml:space="preserve">
Low energy lighting systems should be used in the data centre. LED lighting is a good example and a simple retrofit.</t>
        </r>
      </text>
    </comment>
    <comment ref="B174" authorId="1" shapeId="0" xr:uid="{00000000-0006-0000-0400-00008A000000}">
      <text>
        <r>
          <rPr>
            <b/>
            <sz val="10"/>
            <color indexed="81"/>
            <rFont val="Tahoma"/>
            <family val="2"/>
          </rPr>
          <t xml:space="preserve">John Booth:
</t>
        </r>
        <r>
          <rPr>
            <sz val="10"/>
            <color indexed="81"/>
            <rFont val="Tahoma"/>
            <family val="2"/>
          </rPr>
          <t>Use pale / light colours on walls, floors fixtures and fittings including cabinets etc. to reduce the amount of lighting required to illuminate a data hall and therefore the energy consumed for lighting. This
will also ensure good levels of visibility both throughout the hall and within cabinets.</t>
        </r>
        <r>
          <rPr>
            <sz val="9"/>
            <color indexed="81"/>
            <rFont val="Tahoma"/>
            <family val="2"/>
          </rPr>
          <t xml:space="preserve">
</t>
        </r>
      </text>
    </comment>
    <comment ref="B175" authorId="0" shapeId="0" xr:uid="{00000000-0006-0000-0400-00008B000000}">
      <text>
        <r>
          <rPr>
            <b/>
            <sz val="10"/>
            <color indexed="81"/>
            <rFont val="Tahoma"/>
            <family val="2"/>
          </rPr>
          <t>John Booth:2024</t>
        </r>
        <r>
          <rPr>
            <sz val="10"/>
            <color indexed="81"/>
            <rFont val="Tahoma"/>
            <family val="2"/>
          </rPr>
          <t xml:space="preserve">
Select Mechanical and Electrical equipment with direct local metering of power usage and/or temperature reporting capabilities (where appropriate), preferably reporting energy used as a counter in addition to power as a gauge. 
To assist in the implementation of temperature and energy monitoring across a broad range of data centre infrastructure all monitoring devices installed should be able to use existing networks and operate on an Open Protocol basis.
This interface protocol should enable all operators’ existing monitoring platform to be able to retrieve data from the installed meters without the purchase of additional licenses from the equipment vendor.
The intent of this Practice is to provide energy and environmental monitoring of the data centre throughout the entire infrastructure with increasing levels of granularity.
</t>
        </r>
      </text>
    </comment>
    <comment ref="B179" authorId="0" shapeId="0" xr:uid="{00000000-0006-0000-0400-00008C000000}">
      <text>
        <r>
          <rPr>
            <b/>
            <sz val="10"/>
            <color indexed="81"/>
            <rFont val="Tahoma"/>
            <family val="2"/>
          </rPr>
          <t>Liam Newcombe:</t>
        </r>
        <r>
          <rPr>
            <sz val="10"/>
            <color indexed="81"/>
            <rFont val="Tahoma"/>
            <family val="2"/>
          </rPr>
          <t xml:space="preserve">
Heat generating Mechanical and Electrical plant should be located outside the cooled areas of the data centre wherever possible to reduce the loading on the data centre cooling plant.</t>
        </r>
      </text>
    </comment>
    <comment ref="B180" authorId="0" shapeId="0" xr:uid="{00000000-0006-0000-0400-00008D000000}">
      <text>
        <r>
          <rPr>
            <b/>
            <sz val="10"/>
            <color indexed="81"/>
            <rFont val="Tahoma"/>
            <family val="2"/>
          </rPr>
          <t>John Booth:</t>
        </r>
        <r>
          <rPr>
            <sz val="10"/>
            <color indexed="81"/>
            <rFont val="Tahoma"/>
            <family val="2"/>
          </rPr>
          <t xml:space="preserve">
Where air movement is used to cool the IT equipment, insufficient ceiling height will frequently
obstruct the use of efficient air cooling technologies such as raised floor, suspended ceiling, aisle containment or ducts in the data centre.</t>
        </r>
      </text>
    </comment>
    <comment ref="B181" authorId="0" shapeId="0" xr:uid="{00000000-0006-0000-0400-00008E000000}">
      <text>
        <r>
          <rPr>
            <b/>
            <sz val="10"/>
            <color indexed="81"/>
            <rFont val="Tahoma"/>
            <family val="2"/>
          </rPr>
          <t>John Booth:</t>
        </r>
        <r>
          <rPr>
            <sz val="10"/>
            <color indexed="81"/>
            <rFont val="Tahoma"/>
            <family val="2"/>
          </rPr>
          <t xml:space="preserve">
The physical layout of the building should not obstruct or restrict the use of free cooling (either air or water), or other equipment with an economisation / free cooling mode.</t>
        </r>
      </text>
    </comment>
    <comment ref="B182" authorId="0" shapeId="0" xr:uid="{00000000-0006-0000-0400-00008F000000}">
      <text>
        <r>
          <rPr>
            <b/>
            <sz val="10"/>
            <color indexed="81"/>
            <rFont val="Tahoma"/>
            <family val="2"/>
          </rPr>
          <t>Liam Newcombe:</t>
        </r>
        <r>
          <rPr>
            <sz val="10"/>
            <color indexed="81"/>
            <rFont val="Tahoma"/>
            <family val="2"/>
          </rPr>
          <t xml:space="preserve">
Cooling equipment, particularly dry (/adiabatic) coolers should be located in an area of free air movement to avoid trapping it in a local hot spot. Ideally this equipment should also be located in a position on the site where the waste heat does not affect other buildings and create further demand for air conditioning.</t>
        </r>
      </text>
    </comment>
    <comment ref="B183" authorId="0" shapeId="0" xr:uid="{00000000-0006-0000-0400-000090000000}">
      <text>
        <r>
          <rPr>
            <b/>
            <sz val="10"/>
            <color indexed="81"/>
            <rFont val="Tahoma"/>
            <family val="2"/>
          </rPr>
          <t xml:space="preserve">John Booth:
</t>
        </r>
        <r>
          <rPr>
            <sz val="10"/>
            <color indexed="81"/>
            <rFont val="Tahoma"/>
            <family val="2"/>
          </rPr>
          <t xml:space="preserve">
</t>
        </r>
        <r>
          <rPr>
            <sz val="11"/>
            <color indexed="81"/>
            <rFont val="Tahoma"/>
            <family val="2"/>
          </rPr>
          <t>Minimise solar heating (insolation), of the cooled areas of the data centre by providing shade or increasing the albedo (reflectivity) of the building through the use of light coloured roof and wall surfaces. Shade may be constructed, provided by utilising natural features including “green roof” systems. 
Effective insulation can be provided by using suitable wall and roof coverings. Additionally do not have external windows in the data centre.
Failure to protect against solar heating (insolation) will result in additional cooling requirements.</t>
        </r>
      </text>
    </comment>
    <comment ref="B184" authorId="0" shapeId="0" xr:uid="{00000000-0006-0000-0400-000091000000}">
      <text>
        <r>
          <rPr>
            <b/>
            <sz val="8"/>
            <color indexed="81"/>
            <rFont val="Tahoma"/>
            <family val="2"/>
          </rPr>
          <t>Liam Newcombe:</t>
        </r>
        <r>
          <rPr>
            <sz val="8"/>
            <color indexed="81"/>
            <rFont val="Tahoma"/>
            <family val="2"/>
          </rPr>
          <t xml:space="preserve">
Minimise solar heating of the cooled areas of the data centre by providing shade or increasing the albedo (reflectivity) of the building through the use of light coloured roof and wall surfaces. Shade may be constructed, provided by trees or “green roof” systems.</t>
        </r>
      </text>
    </comment>
    <comment ref="B187" authorId="0" shapeId="0" xr:uid="{00000000-0006-0000-0400-000092000000}">
      <text>
        <r>
          <rPr>
            <b/>
            <sz val="10"/>
            <color indexed="81"/>
            <rFont val="Tahoma"/>
            <family val="2"/>
          </rPr>
          <t>John Booth: 2024</t>
        </r>
        <r>
          <rPr>
            <sz val="10"/>
            <color indexed="81"/>
            <rFont val="Tahoma"/>
            <family val="2"/>
          </rPr>
          <t xml:space="preserve">
Locating the data centre where there are available uses for waste heat can save substantial energy. Heat recovery can be used to heat residential or office space, industrial spaces, hydroponic farming, swimming pools, fish farms, grain and biomass drying etc.</t>
        </r>
      </text>
    </comment>
    <comment ref="B188" authorId="0" shapeId="0" xr:uid="{00000000-0006-0000-0400-000093000000}">
      <text>
        <r>
          <rPr>
            <b/>
            <sz val="10"/>
            <color indexed="81"/>
            <rFont val="Tahoma"/>
            <family val="2"/>
          </rPr>
          <t xml:space="preserve">John Booth (2022):
</t>
        </r>
        <r>
          <rPr>
            <sz val="10"/>
            <color indexed="81"/>
            <rFont val="Tahoma"/>
            <family val="2"/>
          </rPr>
          <t xml:space="preserve">
Free and economised cooling technologies are more effective in areas of low ambient external temperature and or humidity.
Note that most temperature climates present significant opportunity for economised cooling and zero refrigeration.</t>
        </r>
        <r>
          <rPr>
            <sz val="8"/>
            <color indexed="81"/>
            <rFont val="Tahoma"/>
            <family val="2"/>
          </rPr>
          <t xml:space="preserve">
</t>
        </r>
      </text>
    </comment>
    <comment ref="B189" authorId="0" shapeId="0" xr:uid="{00000000-0006-0000-0400-000094000000}">
      <text>
        <r>
          <rPr>
            <b/>
            <sz val="10"/>
            <color indexed="81"/>
            <rFont val="Tahoma"/>
            <family val="2"/>
          </rPr>
          <t>John Booth (2018) :</t>
        </r>
        <r>
          <rPr>
            <sz val="10"/>
            <color indexed="81"/>
            <rFont val="Tahoma"/>
            <family val="2"/>
          </rPr>
          <t xml:space="preserve">
Free cooling is particularly impacted by high external humidity as dehumidification becomes necessary. Many economiser technologies (such as evaporative cooling) are also less effective.</t>
        </r>
      </text>
    </comment>
    <comment ref="B190" authorId="0" shapeId="0" xr:uid="{00000000-0006-0000-0400-000095000000}">
      <text>
        <r>
          <rPr>
            <b/>
            <sz val="10"/>
            <color indexed="81"/>
            <rFont val="Tahoma"/>
            <family val="2"/>
          </rPr>
          <t xml:space="preserve">John Booth (2021):
</t>
        </r>
        <r>
          <rPr>
            <sz val="10"/>
            <color indexed="81"/>
            <rFont val="Tahoma"/>
            <family val="2"/>
          </rPr>
          <t xml:space="preserve">
Locating the data centre near a source of free ground source cooling such as a river or lake etc. subject to local environmental regulation</t>
        </r>
      </text>
    </comment>
    <comment ref="B191" authorId="0" shapeId="0" xr:uid="{00000000-0006-0000-0400-000096000000}">
      <text>
        <r>
          <rPr>
            <b/>
            <sz val="10"/>
            <color indexed="81"/>
            <rFont val="Tahoma"/>
            <family val="2"/>
          </rPr>
          <t>John Booth:</t>
        </r>
        <r>
          <rPr>
            <sz val="10"/>
            <color indexed="81"/>
            <rFont val="Tahoma"/>
            <family val="2"/>
          </rPr>
          <t xml:space="preserve">
Locating the data centre close to the power generating plant can reduce transmission losses.</t>
        </r>
      </text>
    </comment>
    <comment ref="B194" authorId="1" shapeId="0" xr:uid="{00000000-0006-0000-0400-000097000000}">
      <text>
        <r>
          <rPr>
            <b/>
            <sz val="10"/>
            <color indexed="81"/>
            <rFont val="Tahoma"/>
            <family val="2"/>
          </rPr>
          <t>John Booth:</t>
        </r>
        <r>
          <rPr>
            <sz val="10"/>
            <color indexed="81"/>
            <rFont val="Tahoma"/>
            <family val="2"/>
          </rPr>
          <t xml:space="preserve">
Capture and storage of rain water for evaporative cooling or other non-potable purposes may reduce overall energy consumption
</t>
        </r>
      </text>
    </comment>
    <comment ref="B195" authorId="1" shapeId="0" xr:uid="{00000000-0006-0000-0400-000098000000}">
      <text>
        <r>
          <rPr>
            <b/>
            <sz val="10"/>
            <color indexed="81"/>
            <rFont val="Tahoma"/>
            <family val="2"/>
          </rPr>
          <t xml:space="preserve">John Booth 2021:
</t>
        </r>
        <r>
          <rPr>
            <sz val="10"/>
            <color indexed="81"/>
            <rFont val="Tahoma"/>
            <family val="2"/>
          </rPr>
          <t xml:space="preserve">
Use of other local non-utility or ‘Grey’ water sources for evaporative cooling or other non-potable purposes may reduce overall energy consumption</t>
        </r>
      </text>
    </comment>
    <comment ref="B196" authorId="1" shapeId="0" xr:uid="{00000000-0006-0000-0400-000099000000}">
      <text>
        <r>
          <rPr>
            <b/>
            <sz val="10"/>
            <color indexed="81"/>
            <rFont val="Tahoma"/>
            <family val="2"/>
          </rPr>
          <t xml:space="preserve">John Booth 2024:
</t>
        </r>
        <r>
          <rPr>
            <sz val="10"/>
            <color indexed="81"/>
            <rFont val="Tahoma"/>
            <family val="2"/>
          </rPr>
          <t xml:space="preserve">
The site should meter water consumption from all sources. The site should seek to use this data to manage and reduce overall water consumption, particularly in areas where fresh water is a scarce resource.
Note: Water consumption cannot be directly compared with energy efficiency unless the energy intensity of the water source is understood. Comparing water consumption between buildings is therefore not useful.
Note: Reporting should be based on ISO/IEC 30134-9 (WUE)
</t>
        </r>
      </text>
    </comment>
    <comment ref="B200" authorId="0" shapeId="0" xr:uid="{00000000-0006-0000-0400-00009A000000}">
      <text>
        <r>
          <rPr>
            <b/>
            <sz val="10"/>
            <color indexed="81"/>
            <rFont val="Tahoma"/>
            <family val="2"/>
          </rPr>
          <t>John Booth (2022):</t>
        </r>
        <r>
          <rPr>
            <sz val="10"/>
            <color indexed="81"/>
            <rFont val="Tahoma"/>
            <family val="2"/>
          </rPr>
          <t xml:space="preserve">
Install metering equipment capable of measuring the total energy use of the data centre, including all power conditioning, distribution and cooling systems. Again, this should be separate from any non data centre building loads. 
Note that this is required for CoC reporting </t>
        </r>
      </text>
    </comment>
    <comment ref="B201" authorId="0" shapeId="0" xr:uid="{00000000-0006-0000-0400-00009B000000}">
      <text>
        <r>
          <rPr>
            <b/>
            <sz val="10"/>
            <color indexed="81"/>
            <rFont val="Tahoma"/>
            <family val="2"/>
          </rPr>
          <t xml:space="preserve">John Booth (2022):
</t>
        </r>
        <r>
          <rPr>
            <sz val="10"/>
            <color indexed="81"/>
            <rFont val="Tahoma"/>
            <family val="2"/>
          </rPr>
          <t xml:space="preserve">
Install metering equipment capable of measuring the total energy delivered to IT systems, including power distribution units. This may also include other power feeds where non UPS protected power is delivered to the racks. 
Note that this is required for CoC reporting.</t>
        </r>
      </text>
    </comment>
    <comment ref="B202" authorId="0" shapeId="0" xr:uid="{00000000-0006-0000-0400-00009C000000}">
      <text>
        <r>
          <rPr>
            <b/>
            <sz val="10"/>
            <color indexed="81"/>
            <rFont val="Tahoma"/>
            <family val="2"/>
          </rPr>
          <t>Liam Newcombe:</t>
        </r>
        <r>
          <rPr>
            <sz val="10"/>
            <color indexed="81"/>
            <rFont val="Tahoma"/>
            <family val="2"/>
          </rPr>
          <t xml:space="preserve">
Install metering equipment at room level capable of indicating the supply air temperature and humidity for the IT equipment.</t>
        </r>
      </text>
    </comment>
    <comment ref="B203" authorId="0" shapeId="0" xr:uid="{00000000-0006-0000-0400-00009D000000}">
      <text>
        <r>
          <rPr>
            <b/>
            <sz val="10"/>
            <color indexed="81"/>
            <rFont val="Tahoma"/>
            <family val="2"/>
          </rPr>
          <t>Liam Newcombe:</t>
        </r>
        <r>
          <rPr>
            <sz val="10"/>
            <color indexed="81"/>
            <rFont val="Tahoma"/>
            <family val="2"/>
          </rPr>
          <t xml:space="preserve">
Collect data from CRAC units on supply or return (dependent upon operating mode) air temperature and humidity.</t>
        </r>
      </text>
    </comment>
    <comment ref="B204" authorId="0" shapeId="0" xr:uid="{00000000-0006-0000-0400-00009E000000}">
      <text>
        <r>
          <rPr>
            <b/>
            <sz val="10"/>
            <color indexed="81"/>
            <rFont val="Tahoma"/>
            <family val="2"/>
          </rPr>
          <t>Liam Newcombe:</t>
        </r>
        <r>
          <rPr>
            <sz val="10"/>
            <color indexed="81"/>
            <rFont val="Tahoma"/>
            <family val="2"/>
          </rPr>
          <t xml:space="preserve">
Improve visibility and granularity of data centre infrastructure overheads</t>
        </r>
      </text>
    </comment>
    <comment ref="B205" authorId="0" shapeId="0" xr:uid="{00000000-0006-0000-0400-00009F000000}">
      <text>
        <r>
          <rPr>
            <b/>
            <sz val="10"/>
            <color indexed="81"/>
            <rFont val="Tahoma"/>
            <family val="2"/>
          </rPr>
          <t>Liam Newcombe:</t>
        </r>
        <r>
          <rPr>
            <sz val="10"/>
            <color indexed="81"/>
            <rFont val="Tahoma"/>
            <family val="2"/>
          </rPr>
          <t xml:space="preserve">
Improve visibility of IT energy consumption by metering at the rack level and individual power strips.</t>
        </r>
      </text>
    </comment>
    <comment ref="B206" authorId="0" shapeId="0" xr:uid="{00000000-0006-0000-0400-0000A0000000}">
      <text>
        <r>
          <rPr>
            <b/>
            <sz val="10"/>
            <color indexed="81"/>
            <rFont val="Tahoma"/>
            <family val="2"/>
          </rPr>
          <t>John Booth:</t>
        </r>
        <r>
          <rPr>
            <sz val="10"/>
            <color indexed="81"/>
            <rFont val="Tahoma"/>
            <family val="2"/>
          </rPr>
          <t xml:space="preserve">
Improve visibility of air supply temperature in existing hot / cold aisle environments to assist in recognising and dealing with air flow management issues and both over-cooling and under-cooling of IT equipment.
Note that this would be applicable in both contained and non-contained aisles.</t>
        </r>
      </text>
    </comment>
    <comment ref="B207" authorId="0" shapeId="0" xr:uid="{00000000-0006-0000-0400-0000A1000000}">
      <text>
        <r>
          <rPr>
            <b/>
            <sz val="10"/>
            <color indexed="81"/>
            <rFont val="Tahoma"/>
            <family val="2"/>
          </rPr>
          <t>John Booth:</t>
        </r>
        <r>
          <rPr>
            <sz val="10"/>
            <color indexed="81"/>
            <rFont val="Tahoma"/>
            <family val="2"/>
          </rPr>
          <t xml:space="preserve">
Improve granularity and reduce metering cost by using built in device level metering of intake and / or exhaust air temperature as well as key internal component temperatures.
Note that most new servers provide this feature as part of the basic chipset functionality.</t>
        </r>
        <r>
          <rPr>
            <sz val="8"/>
            <color indexed="81"/>
            <rFont val="Tahoma"/>
            <family val="2"/>
          </rPr>
          <t xml:space="preserve">
</t>
        </r>
      </text>
    </comment>
    <comment ref="B208" authorId="1" shapeId="0" xr:uid="{00000000-0006-0000-0400-0000A2000000}">
      <text>
        <r>
          <rPr>
            <b/>
            <sz val="10"/>
            <color indexed="81"/>
            <rFont val="Tahoma"/>
            <family val="2"/>
          </rPr>
          <t>John Booth:</t>
        </r>
        <r>
          <rPr>
            <sz val="10"/>
            <color indexed="81"/>
            <rFont val="Tahoma"/>
            <family val="2"/>
          </rPr>
          <t xml:space="preserve">
Improve granularity and reduce metering cost by using built in IT device level metering of energy consumption.
Note that most new servers provide this feature as part of the basic chipset functionality.</t>
        </r>
        <r>
          <rPr>
            <sz val="9"/>
            <color indexed="81"/>
            <rFont val="Tahoma"/>
            <family val="2"/>
          </rPr>
          <t xml:space="preserve">
</t>
        </r>
      </text>
    </comment>
    <comment ref="B211" authorId="0" shapeId="0" xr:uid="{00000000-0006-0000-0400-0000A3000000}">
      <text>
        <r>
          <rPr>
            <b/>
            <sz val="10"/>
            <color indexed="81"/>
            <rFont val="Tahoma"/>
            <family val="2"/>
          </rPr>
          <t>John Booth:</t>
        </r>
        <r>
          <rPr>
            <sz val="10"/>
            <color indexed="81"/>
            <rFont val="Tahoma"/>
            <family val="2"/>
          </rPr>
          <t xml:space="preserve">
Entry level energy, temperature and humidity (dry bulb temperature, relative humidity and dew point temperature) reporting can be performed with periodic manual readings of measurement and metering equipment. This should occur at regular times, ideally at peak load.
Note that energy reporting is already mandated for Code of Conduct reporting requirements also that automated readings are considered to be a replacement for this Practice when applying for
Participant status.</t>
        </r>
        <r>
          <rPr>
            <sz val="8"/>
            <color indexed="81"/>
            <rFont val="Tahoma"/>
            <family val="2"/>
          </rPr>
          <t xml:space="preserve">
</t>
        </r>
      </text>
    </comment>
    <comment ref="B212" authorId="0" shapeId="0" xr:uid="{00000000-0006-0000-0400-0000A4000000}">
      <text>
        <r>
          <rPr>
            <b/>
            <sz val="8"/>
            <color indexed="81"/>
            <rFont val="Tahoma"/>
            <family val="2"/>
          </rPr>
          <t>Liam Newcombe:</t>
        </r>
        <r>
          <rPr>
            <sz val="8"/>
            <color indexed="81"/>
            <rFont val="Tahoma"/>
            <family val="2"/>
          </rPr>
          <t xml:space="preserve">
</t>
        </r>
        <r>
          <rPr>
            <sz val="10"/>
            <color indexed="81"/>
            <rFont val="Tahoma"/>
            <family val="2"/>
          </rPr>
          <t>Automated daily readings enable more effective management of energy use.
Supersedes Periodic manual readings.</t>
        </r>
        <r>
          <rPr>
            <sz val="8"/>
            <color indexed="81"/>
            <rFont val="Tahoma"/>
            <family val="2"/>
          </rPr>
          <t xml:space="preserve">
</t>
        </r>
      </text>
    </comment>
    <comment ref="B213" authorId="0" shapeId="0" xr:uid="{00000000-0006-0000-0400-0000A5000000}">
      <text>
        <r>
          <rPr>
            <b/>
            <sz val="8"/>
            <color indexed="81"/>
            <rFont val="Tahoma"/>
            <family val="2"/>
          </rPr>
          <t>Liam Newcombe:</t>
        </r>
        <r>
          <rPr>
            <sz val="8"/>
            <color indexed="81"/>
            <rFont val="Tahoma"/>
            <family val="2"/>
          </rPr>
          <t xml:space="preserve">
</t>
        </r>
        <r>
          <rPr>
            <sz val="10"/>
            <color indexed="81"/>
            <rFont val="Tahoma"/>
            <family val="2"/>
          </rPr>
          <t xml:space="preserve">Automated hourly readings enable effective assessment of how IT energy use varies with IT workload
Supersedes Periodic manual readings and Automated daily readings.
</t>
        </r>
      </text>
    </comment>
    <comment ref="B214" authorId="0" shapeId="0" xr:uid="{00000000-0006-0000-0400-0000A6000000}">
      <text>
        <r>
          <rPr>
            <b/>
            <sz val="10"/>
            <color indexed="81"/>
            <rFont val="Tahoma"/>
            <family val="2"/>
          </rPr>
          <t>John Booth:</t>
        </r>
        <r>
          <rPr>
            <sz val="10"/>
            <color indexed="81"/>
            <rFont val="Tahoma"/>
            <family val="2"/>
          </rPr>
          <t xml:space="preserve">
Require collection and logging of full economiser, partial economiser and full refrigerant and
compressor based cooling hours throughout the year.
The intent being to record the amount or time and energy spent running on mechanical refrigerant
and compressor based cooling versus the use of free cooling in order to reduce the amount of time
spent on mechanical cooling during the year.
The site design, cooling system operational setpoints and IT equipment environmental control
ranges should allow the data centre to operate without refrigeration for a significant part of the
year with no refrigeration for the IT cooling load as evaluated against a Typical Meteorological Year
for the site.
Note that this refers to mechanical compressors and heat pumps, any device which uses energy to
raise the temperature of the rejected heat.</t>
        </r>
        <r>
          <rPr>
            <sz val="8"/>
            <color indexed="81"/>
            <rFont val="Tahoma"/>
            <family val="2"/>
          </rPr>
          <t xml:space="preserve">
</t>
        </r>
      </text>
    </comment>
    <comment ref="B217" authorId="0" shapeId="0" xr:uid="{00000000-0006-0000-0400-0000A7000000}">
      <text>
        <r>
          <rPr>
            <b/>
            <sz val="10"/>
            <color indexed="81"/>
            <rFont val="Tahoma"/>
            <family val="2"/>
          </rPr>
          <t xml:space="preserve">John Booth (2024) :
</t>
        </r>
        <r>
          <rPr>
            <sz val="10"/>
            <color indexed="81"/>
            <rFont val="Tahoma"/>
            <family val="2"/>
          </rPr>
          <t xml:space="preserve">
Minimum reporting consists of periodic written reports on energy consumption and environmental ranges. All written reports and submissions should reference the Category being reported and ensure that the required method of data collection and calculation determined by the Standardised ISO KPIs from the ISO/IEC 30134 series (or EN 50600-4-X equivalent), should be used in all reports, written or otherwise if reported. 
The Standardised KPIs include PUE, pPUE, REF, ITEESV, ITEUSV, ERF, CER, CUE, WUE.
Note: Determining the averaged DCiE or PUE over the reporting period is already mandated by the Code of Conduct reporting requirements. This report may be produced by an 
automated system. 
Note: All DCiE and PUE calculations should be completed according to the guidelines set out by EN 50600-4-2 which is equivalent to ISO/IEC 30134-2.
EN 50600-4-2 “Information technology — Data centre facilities and infrastructures — Part 4-2: Power Usage Effectiveness”.
Note: Different categories of PUE ranging from 0 to 3 representing increasing levels of reporting granularity. 
</t>
        </r>
      </text>
    </comment>
    <comment ref="B218" authorId="0" shapeId="0" xr:uid="{00000000-0006-0000-0400-0000A8000000}">
      <text>
        <r>
          <rPr>
            <b/>
            <sz val="10"/>
            <color indexed="81"/>
            <rFont val="Tahoma"/>
            <family val="2"/>
          </rPr>
          <t>John Booth (2017):</t>
        </r>
        <r>
          <rPr>
            <sz val="10"/>
            <color indexed="81"/>
            <rFont val="Tahoma"/>
            <family val="2"/>
          </rPr>
          <t xml:space="preserve">
An automated energy and environmental reporting console to allow M&amp;E staff to monitor the energy
use and efficiency of the facility provides enhanced capability. Averaged and instantaneous DCIE or
PUE are reported. This supersedes Written Report.
See Note in section </t>
        </r>
        <r>
          <rPr>
            <b/>
            <sz val="10"/>
            <color indexed="81"/>
            <rFont val="Tahoma"/>
            <family val="2"/>
          </rPr>
          <t>9.3.1</t>
        </r>
        <r>
          <rPr>
            <sz val="10"/>
            <color indexed="81"/>
            <rFont val="Tahoma"/>
            <family val="2"/>
          </rPr>
          <t xml:space="preserve"> above with regard to method of calculation.</t>
        </r>
        <r>
          <rPr>
            <sz val="8"/>
            <color indexed="81"/>
            <rFont val="Tahoma"/>
            <family val="2"/>
          </rPr>
          <t xml:space="preserve">
</t>
        </r>
      </text>
    </comment>
    <comment ref="B219" authorId="0" shapeId="0" xr:uid="{00000000-0006-0000-0400-0000A9000000}">
      <text>
        <r>
          <rPr>
            <b/>
            <sz val="10"/>
            <color indexed="81"/>
            <rFont val="Tahoma"/>
            <family val="2"/>
          </rPr>
          <t>John Booth:</t>
        </r>
        <r>
          <rPr>
            <sz val="10"/>
            <color indexed="81"/>
            <rFont val="Tahoma"/>
            <family val="2"/>
          </rPr>
          <t xml:space="preserve">
An integrated energy and environmental reporting capability in the main IT reporting console allows
integrated management of energy use and comparison of IT workload with energy use.
Averaged, instantaneous and working range DCIE or PUE are reported and related to IT workload.
Supersedes Written Report and Energy and environmental reporting console. 
This reporting may be enhanced by the integration of effective physical and logical asset and configuration data.
See Note in section 9.3.1 above with regard to method of calculation.</t>
        </r>
        <r>
          <rPr>
            <sz val="8"/>
            <color indexed="81"/>
            <rFont val="Tahoma"/>
            <family val="2"/>
          </rPr>
          <t xml:space="preserve">
</t>
        </r>
      </text>
    </comment>
    <comment ref="B220" authorId="0" shapeId="0" xr:uid="{00000000-0006-0000-0400-0000AA000000}">
      <text>
        <r>
          <rPr>
            <b/>
            <sz val="10"/>
            <color indexed="81"/>
            <rFont val="Tahoma"/>
            <family val="2"/>
          </rPr>
          <t>John Booth:</t>
        </r>
        <r>
          <rPr>
            <sz val="10"/>
            <color indexed="81"/>
            <rFont val="Tahoma"/>
            <family val="2"/>
          </rPr>
          <t xml:space="preserve">
Require reporting of full economiser, partial economiser and full refrigerant and compressor
based cooling hours throughout the year.
The intent being to report the amount or time and energy spent running on mechanical refrigerant
and compressor based cooling versus the use of free cooling in order to reduce the amount of time
spent on mechanical cooling during the year.
The site design, cooling system operational setpoints and IT equipment environmental control
ranges should allow the data centre to operate without refrigeration for a significant part of the
year with no refrigeration for the IT cooling load as evaluated against a Typical Meteorological Year
for the site.
Note that this refers to mechanical compressors and heat pumps, any device which uses energy to
raise the temperature of the rejected heat.</t>
        </r>
        <r>
          <rPr>
            <sz val="8"/>
            <color indexed="81"/>
            <rFont val="Tahoma"/>
            <family val="2"/>
          </rPr>
          <t xml:space="preserve">
</t>
        </r>
      </text>
    </comment>
    <comment ref="B221" authorId="2" shapeId="0" xr:uid="{40873374-0FEC-4008-9DB8-2C9A86D36D60}">
      <text>
        <r>
          <rPr>
            <b/>
            <sz val="9"/>
            <color indexed="81"/>
            <rFont val="Tahoma"/>
            <family val="2"/>
          </rPr>
          <t>John Booth (2024):</t>
        </r>
        <r>
          <rPr>
            <sz val="9"/>
            <color indexed="81"/>
            <rFont val="Tahoma"/>
            <family val="2"/>
          </rPr>
          <t xml:space="preserve">
Report Power Usage Effectiveness and partial PUE (PUE and pPUE) according to EN 50600-4-2 or ISO/IEC 30134-2. If partial PUE is reported the Standardised KPI should be used.
Consider advocating the use of trending rather than hard targets for PUE. This should be based on kW/h consumption and a consistent IT Load. Suggestions for come from EN 50600-5-1 (5.1.3.1)
</t>
        </r>
      </text>
    </comment>
    <comment ref="B222" authorId="2" shapeId="0" xr:uid="{FCE4C291-BF6A-44DC-B820-0758C1B5CB5E}">
      <text>
        <r>
          <rPr>
            <b/>
            <sz val="9"/>
            <color indexed="81"/>
            <rFont val="Tahoma"/>
            <family val="2"/>
          </rPr>
          <t>John Booth (2022):</t>
        </r>
        <r>
          <rPr>
            <sz val="9"/>
            <color indexed="81"/>
            <rFont val="Tahoma"/>
            <family val="2"/>
          </rPr>
          <t xml:space="preserve">
Report REF according to EN 50600-4-3 or ISO/IEC 30134-3. If REF is reported the Standardised KPI should be used.</t>
        </r>
      </text>
    </comment>
    <comment ref="B223" authorId="2" shapeId="0" xr:uid="{CDCB89DA-F819-47BB-A235-F8D1F5763660}">
      <text>
        <r>
          <rPr>
            <b/>
            <sz val="9"/>
            <color indexed="81"/>
            <rFont val="Tahoma"/>
            <family val="2"/>
          </rPr>
          <t>John Booth (2024):</t>
        </r>
        <r>
          <rPr>
            <sz val="9"/>
            <color indexed="81"/>
            <rFont val="Tahoma"/>
            <family val="2"/>
          </rPr>
          <t xml:space="preserve">
Report IT Equipment Energy Efficiency for Servers (ITEEsv) according to EN 50600-4-4 or ISO/IEC 30134-4. If ITEEsv is reported the Standardised KPI should be used.</t>
        </r>
      </text>
    </comment>
    <comment ref="B224" authorId="2" shapeId="0" xr:uid="{AB0EB733-283D-44C5-A22C-A196306151CB}">
      <text>
        <r>
          <rPr>
            <b/>
            <sz val="9"/>
            <color indexed="81"/>
            <rFont val="Tahoma"/>
            <family val="2"/>
          </rPr>
          <t>John Booth (2024):</t>
        </r>
        <r>
          <rPr>
            <sz val="9"/>
            <color indexed="81"/>
            <rFont val="Tahoma"/>
            <family val="2"/>
          </rPr>
          <t xml:space="preserve">
Report IT Equipment Utilization for Servers (ITEUsv) according to EN 50600-4-5 or ISO/IEC 30134-5. If ITEUsv is reported the Standardised KPI should be used.</t>
        </r>
      </text>
    </comment>
    <comment ref="B225" authorId="2" shapeId="0" xr:uid="{C248A26C-030A-44E0-8ACF-7C5D767EDDCE}">
      <text>
        <r>
          <rPr>
            <b/>
            <sz val="9"/>
            <color indexed="81"/>
            <rFont val="Tahoma"/>
            <family val="2"/>
          </rPr>
          <t xml:space="preserve">John Booth:2024
</t>
        </r>
        <r>
          <rPr>
            <sz val="9"/>
            <color indexed="81"/>
            <rFont val="Tahoma"/>
            <family val="2"/>
          </rPr>
          <t xml:space="preserve">
Report Energy Reuse Factor (ERF) according to EN 50600-4-6 or ISO/IEC 30134-6. If CER is reported the Standardised KPI should be used.</t>
        </r>
      </text>
    </comment>
    <comment ref="B226" authorId="2" shapeId="0" xr:uid="{9159A9F2-BF58-4985-9F1B-B74EB744356A}">
      <text>
        <r>
          <rPr>
            <b/>
            <sz val="9"/>
            <color indexed="81"/>
            <rFont val="Tahoma"/>
            <family val="2"/>
          </rPr>
          <t xml:space="preserve">John Booth: 2024
</t>
        </r>
        <r>
          <rPr>
            <sz val="9"/>
            <color indexed="81"/>
            <rFont val="Tahoma"/>
            <family val="2"/>
          </rPr>
          <t>Report Cooling Efficiency Ratio (CER) according to EN 50600-4-7 or ISO/IEC 30134-7. If CER is reported the Standardised KPI should be used.
Consider advocating the use of trending rather than hard targets for CER. This should be based on kW/h consumption and a consistent IT Load. Suggestions come from EN 50600-5-1 (8.1.3.1)</t>
        </r>
        <r>
          <rPr>
            <b/>
            <sz val="9"/>
            <color indexed="81"/>
            <rFont val="Tahoma"/>
            <family val="2"/>
          </rPr>
          <t xml:space="preserve">
</t>
        </r>
        <r>
          <rPr>
            <sz val="9"/>
            <color indexed="81"/>
            <rFont val="Tahoma"/>
            <family val="2"/>
          </rPr>
          <t xml:space="preserve">
</t>
        </r>
      </text>
    </comment>
    <comment ref="B227" authorId="2" shapeId="0" xr:uid="{BD04BD34-1717-4B21-8CAE-76E9F06D404A}">
      <text>
        <r>
          <rPr>
            <b/>
            <sz val="9"/>
            <color indexed="81"/>
            <rFont val="Tahoma"/>
            <family val="2"/>
          </rPr>
          <t xml:space="preserve">John Booth: 2024
</t>
        </r>
        <r>
          <rPr>
            <sz val="9"/>
            <color indexed="81"/>
            <rFont val="Tahoma"/>
            <family val="2"/>
          </rPr>
          <t xml:space="preserve">Report Carbon Usage Effectiveness (CUE) according to ISO/IEC 30134-8. If CUE is reported the Standardised KPI should be used.
Consider advocating the use of trending rather than hard targets for CuE. This should be based on kW/h consumption and a consistent IT Load.
</t>
        </r>
      </text>
    </comment>
    <comment ref="B228" authorId="2" shapeId="0" xr:uid="{2BB36758-0C2F-4724-893E-C805178F3DCF}">
      <text>
        <r>
          <rPr>
            <b/>
            <sz val="9"/>
            <color indexed="81"/>
            <rFont val="Tahoma"/>
            <family val="2"/>
          </rPr>
          <t>John Booth: 2024</t>
        </r>
        <r>
          <rPr>
            <sz val="9"/>
            <color indexed="81"/>
            <rFont val="Tahoma"/>
            <family val="2"/>
          </rPr>
          <t xml:space="preserve">
Report Water Usage Effectiveness (WUE) according to ISO/IEC 30134-9. If WUE is reported the Standardised KPI should be used.
Consider advocating the use of trending rather than hard targets for WUE. This should be based on kW/h consumption and a consistent IT Load.
</t>
        </r>
      </text>
    </comment>
    <comment ref="B231" authorId="0" shapeId="0" xr:uid="{00000000-0006-0000-0400-0000AB000000}">
      <text>
        <r>
          <rPr>
            <b/>
            <sz val="10"/>
            <color indexed="81"/>
            <rFont val="Tahoma"/>
            <family val="2"/>
          </rPr>
          <t xml:space="preserve">John Booth: 2024 
</t>
        </r>
        <r>
          <rPr>
            <sz val="10"/>
            <color indexed="81"/>
            <rFont val="Tahoma"/>
            <family val="2"/>
          </rPr>
          <t xml:space="preserve">
Logging and internal reporting of the processor utilisation of the overall or grouped by service / location IT server estate. Whilst effective metrics and reporting mechanisms are still under development a basic level of reporting can be highly informative and should consider energy efficiency.
Note: Server Utilisation reporting should be performed according to EN 50600-4-4 or ISO/IEC 30134-4.
</t>
        </r>
      </text>
    </comment>
    <comment ref="B232" authorId="0" shapeId="0" xr:uid="{00000000-0006-0000-0400-0000AC000000}">
      <text>
        <r>
          <rPr>
            <b/>
            <sz val="10"/>
            <color indexed="81"/>
            <rFont val="Tahoma"/>
            <family val="2"/>
          </rPr>
          <t xml:space="preserve">John Booth 2021:
</t>
        </r>
        <r>
          <rPr>
            <sz val="10"/>
            <color indexed="81"/>
            <rFont val="Tahoma"/>
            <family val="2"/>
          </rPr>
          <t xml:space="preserve">
Logging and internal reporting of the proportion of the overall or grouped by service / location network capacity utilised. Whilst effective metrics and reporting mechanisms are still under development a basic level of reporting can be highly informative and should consider energy consumption.</t>
        </r>
      </text>
    </comment>
    <comment ref="B233" authorId="0" shapeId="0" xr:uid="{00000000-0006-0000-0400-0000AD000000}">
      <text>
        <r>
          <rPr>
            <b/>
            <sz val="10"/>
            <color indexed="81"/>
            <rFont val="Tahoma"/>
            <family val="2"/>
          </rPr>
          <t xml:space="preserve">John Booth 2021:
</t>
        </r>
        <r>
          <rPr>
            <sz val="10"/>
            <color indexed="81"/>
            <rFont val="Tahoma"/>
            <family val="2"/>
          </rPr>
          <t xml:space="preserve">
Logging and internal reporting of the proportion of the overall storage capacity and performance utilised (Grouped by service or location). Whilst effective metrics and reporting mechanisms are still under development a basic level of reporting can be highly informative and should consider energy consumption. 
The meaning of utilisation can vary depending on what is considered available capacity (e.g., ports, raw v. usable data storage) and what is considered used (e.g., allocation versus active usage). Ensure the definition used in these reports is clear and consistent. 
Note: Mixed incentives are possible here through the use of technologies such as de-duplication.
</t>
        </r>
      </text>
    </comment>
    <comment ref="B234" authorId="1" shapeId="0" xr:uid="{00000000-0006-0000-0400-0000AE000000}">
      <text>
        <r>
          <rPr>
            <b/>
            <sz val="10"/>
            <color indexed="81"/>
            <rFont val="Tahoma"/>
            <family val="2"/>
          </rPr>
          <t xml:space="preserve">John Booth:
</t>
        </r>
        <r>
          <rPr>
            <sz val="10"/>
            <color indexed="81"/>
            <rFont val="Tahoma"/>
            <family val="2"/>
          </rPr>
          <t xml:space="preserve">
Establish sensible and useful business specific metrics and potentially a business relevant efficiency dashboard to accurately reflect, highlight,
manage and ideally reduce the overall energy usage required to deliver the IT services defined by specific business requirements. 
Note that this goes beyond Practice 9.3.3 and the metrics chosen as
relevant will vary between different businesses.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500-000001000000}">
      <text>
        <r>
          <rPr>
            <b/>
            <sz val="8"/>
            <color indexed="8"/>
            <rFont val="DejaVu Sans Condensed"/>
            <family val="1"/>
          </rPr>
          <t xml:space="preserve">Please provide a unique name or number for each data center.  Make sure to use the same identifier on each tab!
</t>
        </r>
      </text>
    </comment>
    <comment ref="E3" authorId="0" shapeId="0" xr:uid="{00000000-0006-0000-0500-000002000000}">
      <text>
        <r>
          <rPr>
            <b/>
            <sz val="8"/>
            <color indexed="8"/>
            <rFont val="DejaVu Sans Condensed"/>
            <family val="1"/>
          </rPr>
          <t xml:space="preserve">Please enter the building's electricity consumption.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600-000001000000}">
      <text>
        <r>
          <rPr>
            <b/>
            <sz val="8"/>
            <color indexed="8"/>
            <rFont val="DejaVu Sans Condensed"/>
            <family val="1"/>
          </rPr>
          <t xml:space="preserve">Please provide a unique name or number for each data center.  Make sure to use the same identifier on each tab!
</t>
        </r>
      </text>
    </comment>
    <comment ref="B3" authorId="0" shapeId="0" xr:uid="{00000000-0006-0000-0600-000002000000}">
      <text>
        <r>
          <rPr>
            <b/>
            <sz val="8"/>
            <color indexed="8"/>
            <rFont val="DejaVu Sans Condensed"/>
            <family val="1"/>
          </rPr>
          <t xml:space="preserve">Enter the annual total IT plug energy from the output of a UPS meter.
</t>
        </r>
      </text>
    </comment>
    <comment ref="E3" authorId="0" shapeId="0" xr:uid="{00000000-0006-0000-0600-000003000000}">
      <text>
        <r>
          <rPr>
            <b/>
            <sz val="8"/>
            <color indexed="8"/>
            <rFont val="DejaVu Sans Condensed"/>
            <family val="1"/>
          </rPr>
          <t>Enter the annual total IT plug energy from the input of the PDU meter, if available.</t>
        </r>
      </text>
    </comment>
  </commentList>
</comments>
</file>

<file path=xl/sharedStrings.xml><?xml version="1.0" encoding="utf-8"?>
<sst xmlns="http://schemas.openxmlformats.org/spreadsheetml/2006/main" count="1375" uniqueCount="726">
  <si>
    <t>Colo providers should run their facilities at the upper end of the current ASHRAE range. Colo providers should actively recommend to customers the benefits of increased temperature settings.</t>
  </si>
  <si>
    <t>Colo customers should not obstruct their colo provider by refusing to agree to increased target temperatures (e.g. 23-25C). Colo customers should select colo providers based on their ability to run at higer set points.</t>
  </si>
  <si>
    <t>The customer should a) endorse this to their colo providers by assisting in retrofit or maintenance of blanking b) procure and install equipment in such a way as to support blanking c) Select colo providers that have implemented or have a committed implementation date for blanking</t>
  </si>
  <si>
    <t>The customer should a) endorse this to their colo providers by assisting in retrofit or maintenance of air flow management b) procure and install equipment in such a way as to support air flow management c) select providers who have implemented or have a committed date for this practice</t>
  </si>
  <si>
    <t>Service customers include the set temperatures for the data floor as part of their procurement assessment process.</t>
  </si>
  <si>
    <t>Service customers should require this practice as part of their procurement process.</t>
  </si>
  <si>
    <t>Service customers should preferentially select providers using contained hot / cold air flow data centres.</t>
  </si>
  <si>
    <t>Service customers should require this practice as part of their procurement process. Service customers should not obstruct service providers in implementing resource sharing platforms.</t>
  </si>
  <si>
    <t>Service customers should require this practice as part of their procurement process. Service customers actively engage with their providers to determine the required level of hardware resilience from the real service incident impact information for each service.</t>
  </si>
  <si>
    <t>Service customers should require this practice as part of their procurement process. Service customers should actively engage with their service providers where they influence software selection to map real requirements through software and optimise cost and energy.</t>
  </si>
  <si>
    <t>Service customers should require this practice as part of their procurement process. Service customers should actively engage with their service providers where they develop custom software for the provider to operate to optimise the energy and operational cost of the software</t>
  </si>
  <si>
    <t>At least software and hardware should be covered. Major customers should invite their CoLo suppliers onto this board or attend the CoLo operator's approval board if the operator is a Participant</t>
  </si>
  <si>
    <t>Consider endorsing by inviting major customers onto the approval board. The approval board should set the standards for equipment and installation that customers need to comply with.</t>
  </si>
  <si>
    <t>Consider endorsing by inviting major customers onto the approval board. The approval board should set the standards for equipment and installation that customers need to comply with where they select equipment</t>
  </si>
  <si>
    <t>At least one member of the entity procuring services should engage with the service provider's approval board to ensure that the impacts of decisions on both sides are fully understood.</t>
  </si>
  <si>
    <t>This may be achieved through either or both of multiple facilities of different resilience levels or multiple levels of resilience in the same facility dependent upon customer demand type. This solution can be scale dependent.</t>
  </si>
  <si>
    <t>The service customer entity should audit and describe their requirements for RAMS based on actual requirements and impacts, rather than requiring a single 99.9XX% target for all services requiring the supplier to install and operate unecessary duplicate equipment and supporting infrastructure due to a failure to understand, describe and prioritise services.</t>
  </si>
  <si>
    <t>The service customer entity should audit and describe their requirements for RAMS based on actual requirements and impacts, and preferentially select providers able to meet these varied levels of resilience.</t>
  </si>
  <si>
    <t>This may be achieved through either or both of multiple facilities of different resilience levels or multiple levels of resilience in the same facility dependent upon customer demand type. The choice of approach may be scale dependent. Operators should communicate the cost and energy benefits of different resilience levels to customers.</t>
  </si>
  <si>
    <t>Service providers should be able to map differing customer requested levels of service availability onto mechanical and electrical infrastructure reliability. This may be achieved through either multiple facilities of different resilience levels or multiple levels of resilience in the same facility. Operators should communicate the cost and energy benefits of different resilience levels to customers.</t>
  </si>
  <si>
    <t>I &amp; E</t>
  </si>
  <si>
    <t>Colo customers should never reserve more than 18 months worth of live capacity in an operating facility</t>
  </si>
  <si>
    <t>"Reserved" capacity which is unused should not be considered as used for the purpose of this assessment.</t>
  </si>
  <si>
    <t>Colo providers should endorse to customers the cost and energy benefits of more energy efficienct hardware. Operators may wish to offer services to assist customers in selecting hardware that will function efficiently in the target data centre.</t>
  </si>
  <si>
    <t>Colo customers should select efficient IT hardware and also consider working with their Colo provider to ensure that the equipment is suitable for the target facility.</t>
  </si>
  <si>
    <t>Service provders should select efficienct hardware, in addition service provider should endorse to customers the cost and energy benefits of more energy efficienct hardware where customers are involved in purchasing and selection. Operators may wish to offer services to assist customers in selecting hardware that will function efficiently in the target data centre.</t>
  </si>
  <si>
    <t xml:space="preserve">This is a joint matter between the procurer and supplier and will vary with the contract type. The key point of note here is that the legacy approach of 'no single point of failure' and 'dual everything' fails to consider the basic reality of reliability and maintainability and produces over-complex solutions which cannot be operated reliably or at reasonable cost. </t>
  </si>
  <si>
    <t xml:space="preserve">Services customers should select energy efficient hardware where they have influence over hardware selection. </t>
  </si>
  <si>
    <t>Colo providers should clearly communicate to customers that the operating temperature and humidity ranges of equipment are a key cost factor and what the targets for the facility are. Consider a surcharge for dealing with equipment which has restrictive requirements.</t>
  </si>
  <si>
    <t>Colo customers should procure equipment with as wide an operating range as possible.</t>
  </si>
  <si>
    <t>4.4.1</t>
  </si>
  <si>
    <t>4.4.2</t>
  </si>
  <si>
    <t>4.4.3</t>
  </si>
  <si>
    <t>4.4.4</t>
  </si>
  <si>
    <t>4.4.5</t>
  </si>
  <si>
    <t>4.4.6</t>
  </si>
  <si>
    <t>5.4.1.1</t>
  </si>
  <si>
    <t>5.4.1.2</t>
  </si>
  <si>
    <t>5.4.1.3</t>
  </si>
  <si>
    <t>5.4.1.4</t>
  </si>
  <si>
    <t>5.4.2.1</t>
  </si>
  <si>
    <t>5.4.2.2</t>
  </si>
  <si>
    <t>5.4.2.3</t>
  </si>
  <si>
    <t>5.4.2.4</t>
  </si>
  <si>
    <t>5.4.2.5</t>
  </si>
  <si>
    <t>Service providers should specify the minimum operating temperature and humidity ranges for their data centre to customers where the customer selects IT equipment.</t>
  </si>
  <si>
    <t>Customers should obtain the standard operating range information for temperature and humidity from their service provider before procuring equipment.</t>
  </si>
  <si>
    <t>Service providers should clearly communicate the standard air flow direction for the data centre to customers where they select equipment.</t>
  </si>
  <si>
    <t>Colo providers should ensure that customers understand that they should provision to the peak and not the nameplate power. It may be appropriate to offer services to assist the customer in tracking provisioned power.</t>
  </si>
  <si>
    <t>Customers should actively engage with their service providers to determine when services are unused and support their decommissioning.</t>
  </si>
  <si>
    <t>This applies to the procuring entity. There is little the outsource provider can do without categorised data and policies.</t>
  </si>
  <si>
    <t>Implement for data controlled by the provider. Actively endorse to customers and provide multiple levels of data retention / protection.</t>
  </si>
  <si>
    <t>Colo providers should set as wide a range of humidity as can be supported and actively recommend to customers the benefits of increased humidity range.</t>
  </si>
  <si>
    <t>Colo customers should not obstruct their colo provider by refusing to agree to increased humidity control ranges. Colo customers should select colo providers based on the breadth of their working range.</t>
  </si>
  <si>
    <t>Service customers should include the set humidity range for the data floor as part of their procurement process.</t>
  </si>
  <si>
    <t>Colo customers should be able to provide the total IT energy consumption of their equipment.</t>
  </si>
  <si>
    <t>Service customers should request the total IT energy consumption of equipment dedicated to their services.</t>
  </si>
  <si>
    <t>Colo customers should request a report for the energy consumption of their equipment.</t>
  </si>
  <si>
    <t>Service customers should request a report for the energy consumption of their equipment.</t>
  </si>
  <si>
    <t>Electrical Infrastructure Resilience Level</t>
  </si>
  <si>
    <t>N+1</t>
  </si>
  <si>
    <t>2N</t>
  </si>
  <si>
    <t>2N+1</t>
  </si>
  <si>
    <t>Cooling Infrastructure Resilience Level</t>
  </si>
  <si>
    <t>Type of Operator</t>
  </si>
  <si>
    <t>Colo Provider</t>
  </si>
  <si>
    <t>Managed Service Provider</t>
  </si>
  <si>
    <t>Colo Customer</t>
  </si>
  <si>
    <t>Managed Service Provider in Colo</t>
  </si>
  <si>
    <t>Operator Domain of Control</t>
  </si>
  <si>
    <t>Physical Building</t>
  </si>
  <si>
    <t>Data Floor</t>
  </si>
  <si>
    <t>Racks</t>
  </si>
  <si>
    <t>IT Equipment</t>
  </si>
  <si>
    <t>Software</t>
  </si>
  <si>
    <t>Business Process</t>
  </si>
  <si>
    <t>Partial</t>
  </si>
  <si>
    <t>Operator</t>
  </si>
  <si>
    <t>Variable speed drives for compressors, pumps and fans</t>
  </si>
  <si>
    <t>8.1.5</t>
  </si>
  <si>
    <t>Location and orientation of plant equipment</t>
  </si>
  <si>
    <t>Scalable or modular installation and use of cooling equipment</t>
  </si>
  <si>
    <t>The service customer entity should audit and describe their requirements for RAMS based on actual requirements and impacts. This should then be mapped through the IT hardware and the correct levels of data centre infrastructure resilience requested per platform or application and the appropriate levels of facility resilience selected.</t>
  </si>
  <si>
    <t>Colo providers should clearly communicate the standard air flow direction for the data centre to customers in addition to any restrictions that air containment systems may place on cabinets or housings.</t>
  </si>
  <si>
    <t>Full Control</t>
  </si>
  <si>
    <t>Mechanical &amp; Electrical Plant</t>
  </si>
  <si>
    <t>Controlled</t>
  </si>
  <si>
    <t>Not Controlled</t>
  </si>
  <si>
    <t>Implement?</t>
  </si>
  <si>
    <t>Endorse?</t>
  </si>
  <si>
    <t>Endorsing Actions Taken</t>
  </si>
  <si>
    <t>Expected Status based on responsibility areas</t>
  </si>
  <si>
    <t>Action</t>
  </si>
  <si>
    <t>Resulting Action</t>
  </si>
  <si>
    <t>Implemented Status</t>
  </si>
  <si>
    <t>Endorsed Status</t>
  </si>
  <si>
    <t>"Reserved" capacity which is unused should not be considered as used for the purpose of this assessment. Colo operators should dissuade customers from reserving excessive capacity.</t>
  </si>
  <si>
    <t>Service providers should implement this practice and actively endorse the cost and energy benefits to customers.</t>
  </si>
  <si>
    <t>Colo providers should endorse the benefits of more efficient UPS operating modes to customers.</t>
  </si>
  <si>
    <t>Operating System / Virtualisation Layer</t>
  </si>
  <si>
    <t>Other</t>
  </si>
  <si>
    <t>Basic Role of Operator</t>
  </si>
  <si>
    <t>Domain of Control</t>
  </si>
  <si>
    <t>If your data centre was provisioned (power and cooling capacity delivered in modular steps of capacity) how many stages of capacity or separately delivered halls (/ zones) did / does the modular build allow for?</t>
  </si>
  <si>
    <t>Number of modular capacity steps or separately provisioned halls</t>
  </si>
  <si>
    <t>Modern best practice recommends building facilities with more than one available electrical infrastructure resilience level in place of monolithic resilience levels. Identify which of the stated resilience levels N, N+1, 2N (including 2N+1) are available to IT equipment installed in this data centre.</t>
  </si>
  <si>
    <t>Modern best practice recommends building facilities with more than one available cooling infrastructure resilience level in place of monolithic resilience levels. Identify which of the stated resilience levels N, N+1, 2N (including 2N+1) are available to IT equipment installed in this data centre.</t>
  </si>
  <si>
    <t>Choose which of the roles best describes your organisation's activities in the data centre. This is useful for assessment of applications</t>
  </si>
  <si>
    <t>Choose, for each identified aspect of the data centre (physical building to business process) whether your organisation (including any parent, subsidiary or group organisation) has; Control, Partial Control or No Control over this aspect. This allows the application form to identify which of the best practices your organisation should be Implementing or Endorsing.</t>
  </si>
  <si>
    <t>Please enter humidity set points as configured in percentage RH or dew point (or both e.g. 15C and 60%RH)</t>
  </si>
  <si>
    <t>These cells provide guidance</t>
  </si>
  <si>
    <t>Identify the Best Practices Implemented or Endorsed for this data centre.</t>
  </si>
  <si>
    <t>Complete either due date or status for each practice</t>
  </si>
  <si>
    <t>These cells provide suggestions and guidance on how the applicant should Implement of Endorse practices if they have only partial control of the data centre.</t>
  </si>
  <si>
    <t>Basic type of operator</t>
  </si>
  <si>
    <t>Reason why this practice cannot be implemented in this data centre</t>
  </si>
  <si>
    <t>Entire Data Centre</t>
  </si>
  <si>
    <t>Action Plan</t>
  </si>
  <si>
    <t>Guidance to operators with partial control of the data centre</t>
  </si>
  <si>
    <t>5.4.2.6</t>
  </si>
  <si>
    <t>2/2 Best Practice Reporting</t>
  </si>
  <si>
    <t>Control of system energy use</t>
  </si>
  <si>
    <t>Start Date
(DD/MM/YYYY)</t>
  </si>
  <si>
    <t>End Date
(DD/MM/YYYY)</t>
  </si>
  <si>
    <t>Electricity Consumption in kWh</t>
  </si>
  <si>
    <r>
      <t xml:space="preserve">Total IT Plug Energy from PDU Meter (kWh)
</t>
    </r>
    <r>
      <rPr>
        <b/>
        <i/>
        <sz val="10"/>
        <rFont val="Arial"/>
        <family val="2"/>
      </rPr>
      <t>If Available</t>
    </r>
  </si>
  <si>
    <t>Total IT Plug Energy from UPS Meter (kWh)</t>
  </si>
  <si>
    <t>Electricity Consumption 
(kWh)</t>
  </si>
  <si>
    <r>
      <t>Total IT Plug Energy from PDU Meter in kWh
(</t>
    </r>
    <r>
      <rPr>
        <i/>
        <sz val="10"/>
        <rFont val="Arial"/>
        <family val="2"/>
      </rPr>
      <t>If Available)</t>
    </r>
  </si>
  <si>
    <t>Total IT Plug Energy from UPS Meter in kWh</t>
  </si>
  <si>
    <t>Only anonymised data is reported as detailed in the Data Confidentiality Guidelines</t>
  </si>
  <si>
    <t>Select Y/N</t>
  </si>
  <si>
    <t>Select Yes / No</t>
  </si>
  <si>
    <t>Target IT equipment intake temperature</t>
  </si>
  <si>
    <t>Optional</t>
  </si>
  <si>
    <t>4.1.11</t>
  </si>
  <si>
    <t>Resilience Level In Use?</t>
  </si>
  <si>
    <t xml:space="preserve">Note that practices are </t>
  </si>
  <si>
    <t>highlighted in four colours</t>
  </si>
  <si>
    <t>Entire data centre</t>
  </si>
  <si>
    <t>New IT equipment</t>
  </si>
  <si>
    <t>New software</t>
  </si>
  <si>
    <t>Select equipment suitable for the data centre - Air flow direction</t>
  </si>
  <si>
    <t>Minimise direct solar heating</t>
  </si>
  <si>
    <t>CRAC / AHU unit level metering of supply or return air temperature and humidity</t>
  </si>
  <si>
    <t>Commit to Implement Date</t>
  </si>
  <si>
    <t>Commit to Endorse Date</t>
  </si>
  <si>
    <t>Committed Status</t>
  </si>
  <si>
    <t>Commit to Endorse status</t>
  </si>
  <si>
    <t>Commit to Implement status</t>
  </si>
  <si>
    <t>Overall Implemented</t>
  </si>
  <si>
    <t>Overall Endorsed</t>
  </si>
  <si>
    <t>Overall Missing</t>
  </si>
  <si>
    <t>Overall Committed</t>
  </si>
  <si>
    <t>Overall Endorsed not Implemented</t>
  </si>
  <si>
    <t>This sheet is protected to help operators complete the correct sections using the password "CoC"</t>
  </si>
  <si>
    <t>Return</t>
  </si>
  <si>
    <t>Supply</t>
  </si>
  <si>
    <t>Economiser Type</t>
  </si>
  <si>
    <t>0 = None</t>
  </si>
  <si>
    <t>1 = Direct Air Side</t>
  </si>
  <si>
    <t>2 = Indirect Air Side</t>
  </si>
  <si>
    <t>3 = Direct Water Side</t>
  </si>
  <si>
    <t>4 = Indirect Water Side</t>
  </si>
  <si>
    <t>Applicant comments or further description</t>
  </si>
  <si>
    <t xml:space="preserve">What is the current "average" IT processing load as a percentage of the total server processor capacity?  Enter this percentage as one average calculation for the entire year.                                                                                                                                                                                                       </t>
  </si>
  <si>
    <t>Percentage of Peak IT Utilization</t>
  </si>
  <si>
    <t xml:space="preserve">What is the current "peak" IT processing load as a percentage of the total server processor capacity?  Enter this percentage as one average calculation for the entire year.                                                                                                                                                                   </t>
  </si>
  <si>
    <t>Mechanical System Type</t>
  </si>
  <si>
    <t>Please select the type of mechanical system used for cooling the data center:  1 = Direct Expansion; 2 = Chilled Water; 3 = Condenser; 4 = Other</t>
  </si>
  <si>
    <r>
      <t>Frequently Asked Questions (FAQ)</t>
    </r>
    <r>
      <rPr>
        <b/>
        <sz val="10"/>
        <rFont val="Arial"/>
        <family val="2"/>
      </rPr>
      <t xml:space="preserve"> </t>
    </r>
  </si>
  <si>
    <t>1 - Traditional Enterprise: Processes data requirements for data center owner
2 - On Demand Enterprise:  Processes and expands data processing capacity, when needed, for numerous customers (this would include batch processing and manufacturing type data processing facilities)
3 - Telecom: Telecom Switching Center
4 - High Performance Computing: Scientific and high density data processing
5 - Hosting: Sells data processing services to numerous Customers
6 - Internet: Provides high capacity processing for large numbers of web clients
7 - Hybrid: Combination of two or more of the above</t>
  </si>
  <si>
    <t>The processor, network and storage processes that occur in the data center are frequently automatically monitored and reported as part of the IT management. Both average and peak loads are frequently captured for capacity planning and other purposes. The average estimate over time of the IT equipment’s utilization is a value that currently will not affect the index but is the first step in data capture that will allow correlation the actual IT processing work with efficiency. It is understood that different devices will be measured by different criteria for example, servers by processor, network by throughput, storage by capacity or performance. Although there is not yet a standard metric to measure IT work being processed with energy input, this one measurement of the equipment activity verses a dormant state will provide an estimation of the potential for energy saving features, if activated, that could achieve even better efficiencies.</t>
  </si>
  <si>
    <t>4.1.10</t>
  </si>
  <si>
    <t>Control of equipment energy use</t>
  </si>
  <si>
    <t>The processor, network and storage processes that occur in the data center are frequently automatically monitored and reported as part of the IT management. Both average and peak loads are frequently captured for capacity planning and other purposes. The collection purpose for peak load is to provide an understanding of the maximum equipment necessary for peak periods and then, depending on the variability of the enterprise processing needs, dormant during the non-peak times.  It is understood that different devices will be measured by different criteria for example, servers by processor, network by throughput, storage by capacity or performance. By understanding the peak and average utilization characteristics of the data center, analysis with the tracking of input energy and the extent of dormant equipment sitting in reserve for the peak. If these processes are tracked for the data center, the use of devices that can slow down processor clock speed and turn off redundant processors can then be estimated. These concepts are the start of understanding IT work efficiency. For where the data is captured, ask your console operator or check the measurement in the IT utility program available in the processor equipment.</t>
  </si>
  <si>
    <t>Data Centre Utilisation, Management and Planning</t>
  </si>
  <si>
    <t>Resilience Level and Provisioning</t>
  </si>
  <si>
    <t>Selection and Deployment of New IT Equipment</t>
  </si>
  <si>
    <t>Deployment of New IT Services</t>
  </si>
  <si>
    <t>Management of Existing IT Equipment and Services</t>
  </si>
  <si>
    <t>Data Management</t>
  </si>
  <si>
    <t>Air Flow Management and Design</t>
  </si>
  <si>
    <t>Cooling</t>
  </si>
  <si>
    <t>IT Equipment and Services</t>
  </si>
  <si>
    <t>Involvement of Organisational Groups</t>
  </si>
  <si>
    <t>Cooling Management</t>
  </si>
  <si>
    <t>Temperature and Humidity Settings</t>
  </si>
  <si>
    <t>Free and Economised Cooling</t>
  </si>
  <si>
    <t>Computer Room Air Conditioners</t>
  </si>
  <si>
    <t>Reuse of Data Centre Waste Heat</t>
  </si>
  <si>
    <t>Data Centre Power Equipment</t>
  </si>
  <si>
    <t>Selection and Deployment of New Power Equipment</t>
  </si>
  <si>
    <t>Management of Existing Power Equipment</t>
  </si>
  <si>
    <t>Other Data Centre Equipment</t>
  </si>
  <si>
    <t>Office and Storage Spaces</t>
  </si>
  <si>
    <t>Data Centre Building</t>
  </si>
  <si>
    <t>Building Physical Layout</t>
  </si>
  <si>
    <t>Building Geographic Location</t>
  </si>
  <si>
    <t>Monitoring</t>
  </si>
  <si>
    <t>Energy Use and Environmental Measurement</t>
  </si>
  <si>
    <t>Energy Use and Environmental Collection and Logging</t>
  </si>
  <si>
    <t>Energy Use and Environmental Reporting</t>
  </si>
  <si>
    <t>IT Reporting</t>
  </si>
  <si>
    <t>Y</t>
  </si>
  <si>
    <t>N</t>
  </si>
  <si>
    <t>Total IT Plug Energy</t>
  </si>
  <si>
    <t>New Software</t>
  </si>
  <si>
    <t>General Policies</t>
  </si>
  <si>
    <t>Consider the embedded energy in devices</t>
  </si>
  <si>
    <t>3.3.1</t>
  </si>
  <si>
    <t>3.3.2</t>
  </si>
  <si>
    <t>3.3.3</t>
  </si>
  <si>
    <t>3.3.4</t>
  </si>
  <si>
    <t>3.3.5</t>
  </si>
  <si>
    <t>Expanded IT equipment inlet environmental conditions (temperature and humidity)</t>
  </si>
  <si>
    <t>Low energy lighting</t>
  </si>
  <si>
    <t>8.1.4</t>
  </si>
  <si>
    <t>Application Date:</t>
  </si>
  <si>
    <t>Missing Practices:</t>
  </si>
  <si>
    <t>Enter the status of the practice in this data centre</t>
  </si>
  <si>
    <t>Practice Status</t>
  </si>
  <si>
    <t>These cells are used to determine the practice status column</t>
  </si>
  <si>
    <t>Follow links in orange</t>
  </si>
  <si>
    <t>Instructions</t>
  </si>
  <si>
    <t>FAQ</t>
  </si>
  <si>
    <t>&lt; Prev</t>
  </si>
  <si>
    <t>Please submit completed forms to:</t>
  </si>
  <si>
    <t>Best Practices</t>
  </si>
  <si>
    <t>Data Center 
Name / ID</t>
  </si>
  <si>
    <t>Example #1</t>
  </si>
  <si>
    <t>1 - Traditional Enterprise</t>
  </si>
  <si>
    <t>1 - Stand-Alone</t>
  </si>
  <si>
    <t xml:space="preserve">Number of Racks             </t>
  </si>
  <si>
    <t>Electric 45389</t>
  </si>
  <si>
    <t>Data Center Name / ID</t>
  </si>
  <si>
    <t>No</t>
  </si>
  <si>
    <t>2 = Chilled Water</t>
  </si>
  <si>
    <t>Yes</t>
  </si>
  <si>
    <t>Water-Side</t>
  </si>
  <si>
    <t>Peak Shaving</t>
  </si>
  <si>
    <t>UPS Meter</t>
  </si>
  <si>
    <t>January</t>
  </si>
  <si>
    <t>1 = Direct Expansion</t>
  </si>
  <si>
    <t>2 - On-Demand Enterprise</t>
  </si>
  <si>
    <t>2 - Enclosed in a Larger Building</t>
  </si>
  <si>
    <t>Air-Side</t>
  </si>
  <si>
    <t>Demand Response</t>
  </si>
  <si>
    <t>PDU Meter</t>
  </si>
  <si>
    <t>February</t>
  </si>
  <si>
    <t>3 - Telecom</t>
  </si>
  <si>
    <t>Thermal Storage</t>
  </si>
  <si>
    <t>March</t>
  </si>
  <si>
    <t>3 = Condenser</t>
  </si>
  <si>
    <t>4 - HPCC (Scientific)</t>
  </si>
  <si>
    <t>Co-generation</t>
  </si>
  <si>
    <t>April</t>
  </si>
  <si>
    <t>4 = Other</t>
  </si>
  <si>
    <t>5 - Hosting</t>
  </si>
  <si>
    <t>May</t>
  </si>
  <si>
    <t>6 - Internet</t>
  </si>
  <si>
    <t>June</t>
  </si>
  <si>
    <t>7 - Hybrid</t>
  </si>
  <si>
    <t>July</t>
  </si>
  <si>
    <t>August</t>
  </si>
  <si>
    <t>September</t>
  </si>
  <si>
    <t>October</t>
  </si>
  <si>
    <t>November</t>
  </si>
  <si>
    <t>December</t>
  </si>
  <si>
    <t>Practice</t>
  </si>
  <si>
    <t>New Applicants:</t>
  </si>
  <si>
    <t>Follow links in blue</t>
  </si>
  <si>
    <t>This is used to characterise your data centre(s)</t>
  </si>
  <si>
    <t>All data will be collected by the EC and treated confidentially</t>
  </si>
  <si>
    <t>Building floor area</t>
  </si>
  <si>
    <t>Data Center floor area</t>
  </si>
  <si>
    <t>Number</t>
  </si>
  <si>
    <t>Entire Estate</t>
  </si>
  <si>
    <t>New IT Equipment</t>
  </si>
  <si>
    <t>Data Centre Refit</t>
  </si>
  <si>
    <t>Group involvement</t>
  </si>
  <si>
    <t>3.1.1</t>
  </si>
  <si>
    <t>Value</t>
  </si>
  <si>
    <t>3.2.1</t>
  </si>
  <si>
    <t>Build resilience to business requirements</t>
  </si>
  <si>
    <t>Consider multiple levels of resilience</t>
  </si>
  <si>
    <t>Lean provisioning of power and cooling for a maximum of 18 months of data floor capacity</t>
  </si>
  <si>
    <t>4.1.1</t>
  </si>
  <si>
    <t>4.1.2</t>
  </si>
  <si>
    <t>4.1.3</t>
  </si>
  <si>
    <t>4.1.4</t>
  </si>
  <si>
    <t>4.1.5</t>
  </si>
  <si>
    <t>4.1.6</t>
  </si>
  <si>
    <t>Enable power management features</t>
  </si>
  <si>
    <t>4.1.7</t>
  </si>
  <si>
    <t>4.1.8</t>
  </si>
  <si>
    <t>4.1.9</t>
  </si>
  <si>
    <t>Energy &amp; temperature reporting hardware</t>
  </si>
  <si>
    <t>4.2.1</t>
  </si>
  <si>
    <t>4.2.2</t>
  </si>
  <si>
    <t>4.2.3</t>
  </si>
  <si>
    <t>4.2.4</t>
  </si>
  <si>
    <t>4.2.5</t>
  </si>
  <si>
    <t>4.2.6</t>
  </si>
  <si>
    <t>4.2.7</t>
  </si>
  <si>
    <t>Reduce IT hardware resilience level</t>
  </si>
  <si>
    <t>Reduce Hot / Cold standby equipment</t>
  </si>
  <si>
    <t>green are expected</t>
  </si>
  <si>
    <t>white are optional</t>
  </si>
  <si>
    <t>When completing the form,</t>
  </si>
  <si>
    <t>data elements in:</t>
  </si>
  <si>
    <t>Additional</t>
  </si>
  <si>
    <t>Select efficient software</t>
  </si>
  <si>
    <t>Develop efficient software</t>
  </si>
  <si>
    <t>Incentives to develop efficient software</t>
  </si>
  <si>
    <t>Eliminate traditional 2N hardware clusters</t>
  </si>
  <si>
    <t>4.3.1</t>
  </si>
  <si>
    <t>4.3.2</t>
  </si>
  <si>
    <t>4.3.3</t>
  </si>
  <si>
    <t>4.3.4</t>
  </si>
  <si>
    <t>4.3.5</t>
  </si>
  <si>
    <t>4.3.6</t>
  </si>
  <si>
    <t>Audit existing physical and service estate</t>
  </si>
  <si>
    <t>Virtualise and archive legacy services</t>
  </si>
  <si>
    <t>Consolidation of existing services</t>
  </si>
  <si>
    <t>Decommission low business value services</t>
  </si>
  <si>
    <t>4.3.7</t>
  </si>
  <si>
    <t>Data Management Policy</t>
  </si>
  <si>
    <t>Separate user logical data storage areas by retention and protection policy</t>
  </si>
  <si>
    <t>Separate physical data storage areas by protection and performance requirements</t>
  </si>
  <si>
    <t>Select lower power storage devices</t>
  </si>
  <si>
    <t>Reduce total data volume</t>
  </si>
  <si>
    <t>Reduce total storage volume</t>
  </si>
  <si>
    <t>5.1.1</t>
  </si>
  <si>
    <t>5.1.2</t>
  </si>
  <si>
    <t>5.1.3</t>
  </si>
  <si>
    <t>5.1.4</t>
  </si>
  <si>
    <t>5.1.5</t>
  </si>
  <si>
    <t>Design – Contained hot or cold air</t>
  </si>
  <si>
    <t>Rack air flow management – Blanking Plates</t>
  </si>
  <si>
    <t>Rack air flow management – Other Openings</t>
  </si>
  <si>
    <t>Raised floor air flow management</t>
  </si>
  <si>
    <t>Design – Return plenums</t>
  </si>
  <si>
    <t>Design – Contained hot or cold air – Retrofit</t>
  </si>
  <si>
    <t>Raised floor air flow management – obstructions</t>
  </si>
  <si>
    <t>Design – Hot / Cold aisle</t>
  </si>
  <si>
    <t>Design – Raised floor or suspended ceiling height</t>
  </si>
  <si>
    <t xml:space="preserve">Provide adequate free area on rack doors </t>
  </si>
  <si>
    <t>5.1.6</t>
  </si>
  <si>
    <t>5.1.7</t>
  </si>
  <si>
    <t>5.1.8</t>
  </si>
  <si>
    <t>5.1.9</t>
  </si>
  <si>
    <t>5.1.10</t>
  </si>
  <si>
    <t>5.1.11</t>
  </si>
  <si>
    <t>5.2.1</t>
  </si>
  <si>
    <t>5.2.2</t>
  </si>
  <si>
    <t>5.2.3</t>
  </si>
  <si>
    <t>5.2.4</t>
  </si>
  <si>
    <t>5.2.5</t>
  </si>
  <si>
    <t>5.2.6</t>
  </si>
  <si>
    <t>5.2.7</t>
  </si>
  <si>
    <t>Shut down unnecessary cooling equipment</t>
  </si>
  <si>
    <t>Review of cooling before IT equipment changes</t>
  </si>
  <si>
    <t>Review of cooling strategy</t>
  </si>
  <si>
    <t>Dynamic control of building cooling</t>
  </si>
  <si>
    <t>Effective regular maintenance of Cooling Plant</t>
  </si>
  <si>
    <t>5.3.1</t>
  </si>
  <si>
    <t>5.3.2</t>
  </si>
  <si>
    <t>5.3.3</t>
  </si>
  <si>
    <t>5.3.4</t>
  </si>
  <si>
    <t>Review and if possible raise target IT equipment intake air temperature</t>
  </si>
  <si>
    <t>Direct air free cooling</t>
  </si>
  <si>
    <t>Indirect air free cooling</t>
  </si>
  <si>
    <t>Cooling system operating temperatures</t>
  </si>
  <si>
    <t>Efficient part load operation</t>
  </si>
  <si>
    <t>5.6.1</t>
  </si>
  <si>
    <t>Variable Speed Fans</t>
  </si>
  <si>
    <t>Direct liquid cooling of IT devices</t>
  </si>
  <si>
    <t>Waste heat re-use</t>
  </si>
  <si>
    <t>Heat pump assisted waste heat re-use</t>
  </si>
  <si>
    <t>6.1.1</t>
  </si>
  <si>
    <t>6.1.2</t>
  </si>
  <si>
    <t>6.1.3</t>
  </si>
  <si>
    <t>6.1.4</t>
  </si>
  <si>
    <t>Modular UPS Deployment</t>
  </si>
  <si>
    <t xml:space="preserve">High efficiency UPS </t>
  </si>
  <si>
    <t>Use efficient UPS operating modes</t>
  </si>
  <si>
    <t>6.2.1</t>
  </si>
  <si>
    <t xml:space="preserve">Reduce Engine-generator heater temperature set-point </t>
  </si>
  <si>
    <t>7.1.1</t>
  </si>
  <si>
    <t>7.1.2</t>
  </si>
  <si>
    <t>Turn off Lights</t>
  </si>
  <si>
    <t>8.1.1</t>
  </si>
  <si>
    <t>8.1.2</t>
  </si>
  <si>
    <t>8.1.3</t>
  </si>
  <si>
    <t>Locate M&amp;E plant outside the cooled area</t>
  </si>
  <si>
    <t>8.2.1</t>
  </si>
  <si>
    <t>8.2.2</t>
  </si>
  <si>
    <t>8.2.3</t>
  </si>
  <si>
    <t>8.2.4</t>
  </si>
  <si>
    <t>8.2.5</t>
  </si>
  <si>
    <t>Locate the Data Centre where waste heat can be reused</t>
  </si>
  <si>
    <t>Locate the Data Centre in an area of low ambient temperature</t>
  </si>
  <si>
    <t>Avoid locating the data centre in high ambient humidity areas</t>
  </si>
  <si>
    <t>Locate near a source of free cooling</t>
  </si>
  <si>
    <t>Colocate with power source</t>
  </si>
  <si>
    <t>9.1.1</t>
  </si>
  <si>
    <t>9.1.2</t>
  </si>
  <si>
    <t>9.1.3</t>
  </si>
  <si>
    <t>9.1.4</t>
  </si>
  <si>
    <t>9.1.5</t>
  </si>
  <si>
    <t>9.1.6</t>
  </si>
  <si>
    <t>9.1.7</t>
  </si>
  <si>
    <t>9.1.8</t>
  </si>
  <si>
    <t>Incoming energy consumption meter</t>
  </si>
  <si>
    <t>IT Energy consumption meter</t>
  </si>
  <si>
    <t>Room level metering of air temperature and humidity</t>
  </si>
  <si>
    <t>9.2.1</t>
  </si>
  <si>
    <t>9.2.2</t>
  </si>
  <si>
    <t>9.2.3</t>
  </si>
  <si>
    <t>Periodic manual readings</t>
  </si>
  <si>
    <t>Automated daily readings</t>
  </si>
  <si>
    <t>Automated hourly readings</t>
  </si>
  <si>
    <t>Energy and environmental reporting console</t>
  </si>
  <si>
    <t>Integrated IT energy and environmental reporting console</t>
  </si>
  <si>
    <t>9.3.1</t>
  </si>
  <si>
    <t>9.3.2</t>
  </si>
  <si>
    <t>9.3.3</t>
  </si>
  <si>
    <t>9.4.1</t>
  </si>
  <si>
    <t>9.4.2</t>
  </si>
  <si>
    <t>9.4.3</t>
  </si>
  <si>
    <t>Server Utilisation</t>
  </si>
  <si>
    <t>Network Utilisation</t>
  </si>
  <si>
    <t>Storage Utilisation</t>
  </si>
  <si>
    <t>Enter the as-provisioned peak power that can be provided to the IT equipment (or raised floor) in kW (may need further clarification)</t>
  </si>
  <si>
    <t>Reporting Form</t>
  </si>
  <si>
    <t>Data Collection Guidelines</t>
  </si>
  <si>
    <t>Data Elements List</t>
  </si>
  <si>
    <t>Data Element Name</t>
  </si>
  <si>
    <t>Description/Question</t>
  </si>
  <si>
    <t>Data Center Name or ID</t>
  </si>
  <si>
    <t>Please provide a unique name (or number) for each data center in your sample.</t>
  </si>
  <si>
    <t>Type of Data Center</t>
  </si>
  <si>
    <t>Please select among the following: 1 = Traditional Enterprise; 2 = On-Demand Enterprise; 3 = Telecom; 4 = High Performance Computing Center (Scientific); 5 = Hosting; 6 = Internet; 7 = Hybrid</t>
  </si>
  <si>
    <t>Type of Building</t>
  </si>
  <si>
    <r>
      <t xml:space="preserve">Please select between the following: 1 = Stand-alone, 2 = Enclosed in a larger building (i.e. office building or other space type).  </t>
    </r>
    <r>
      <rPr>
        <b/>
        <sz val="10"/>
        <rFont val="Arial"/>
        <family val="2"/>
      </rPr>
      <t>NOTE: If the data center is enclosed within another building space, it must be completely submetered in order to proceed with this data collection.</t>
    </r>
  </si>
  <si>
    <t>Building Floor Area</t>
  </si>
  <si>
    <t>Data Center Floor Area</t>
  </si>
  <si>
    <t>Provide the floor area of the data center space that includes the rack equipment, service clearance and circulation, control console area, power distribution, and local air conditioning that is encapsulated by the proper protective walls.  Exclude administrative offices, storage, loading docks, and other non-essential space that does not directly support the operation of the data center.</t>
  </si>
  <si>
    <t>For any element that may change over the course of the data collection period (e.g. number of racks, UPS utilization), please provide an average figure for the 12 months of data.</t>
  </si>
  <si>
    <t>Number of Racks</t>
  </si>
  <si>
    <t>N/A</t>
  </si>
  <si>
    <t>Location</t>
  </si>
  <si>
    <r>
      <t>§</t>
    </r>
    <r>
      <rPr>
        <sz val="7"/>
        <rFont val="Times New Roman"/>
        <family val="1"/>
      </rPr>
      <t xml:space="preserve">          </t>
    </r>
    <r>
      <rPr>
        <sz val="11"/>
        <rFont val="Arial"/>
        <family val="2"/>
      </rPr>
      <t>If data elements change over time (e.g. the number of racks, UPS utilization), provide the average of that element over the 12 month data collection period.</t>
    </r>
  </si>
  <si>
    <r>
      <t>§</t>
    </r>
    <r>
      <rPr>
        <sz val="7"/>
        <rFont val="Times New Roman"/>
        <family val="1"/>
      </rPr>
      <t xml:space="preserve">          </t>
    </r>
    <r>
      <rPr>
        <sz val="11"/>
        <rFont val="Arial"/>
        <family val="2"/>
      </rPr>
      <t>If you have any specific questions about the items listed below, or difficulty assessing data during this data collection period, please send an email to paolo.bertoldi@ec.europa.eu.</t>
    </r>
  </si>
  <si>
    <t>paolo.bertoldi@ec.europa.eu</t>
  </si>
  <si>
    <r>
      <t xml:space="preserve">Review the additional information for select questions below. If you need further clarification, email your questions to: </t>
    </r>
    <r>
      <rPr>
        <b/>
        <sz val="10"/>
        <color indexed="55"/>
        <rFont val="Arial"/>
        <family val="2"/>
      </rPr>
      <t>paolo.bertoldi@ec.europa.eu</t>
    </r>
  </si>
  <si>
    <t>Humidity set points</t>
  </si>
  <si>
    <t xml:space="preserve">The following table outlines the data elements of interest; each section of the table corresponds to a tab in this MS Excel Data Template.  </t>
  </si>
  <si>
    <t>Air temperature set points</t>
  </si>
  <si>
    <t>Please enter the upper and lower temperature set points in degrees celsius</t>
  </si>
  <si>
    <t>Home</t>
  </si>
  <si>
    <t>Rated IT electrical Load in kW</t>
  </si>
  <si>
    <t xml:space="preserve">Please enter the annual total IT plug energy, as measured in kWh, from the output of a UPS meter, for energy going into the computer room (not crac units, etc.). This can be entered as one value for the year or as a series of meter/energy readings (i.e. monthly or periodic) that cover the entire calendar year. It is preferable that these measurements are read at approximately the same period and frequency as the utility meter for the building.                                                                                                                                                                                                                                                                                                      </t>
  </si>
  <si>
    <t>Start Date</t>
  </si>
  <si>
    <t xml:space="preserve">For each energy use value, enter a start and end date.  You can provide an entry for each meter/energy reading or one entry for the entire year.  </t>
  </si>
  <si>
    <t>End Date</t>
  </si>
  <si>
    <t xml:space="preserve">Please enter the annual total IT plug energy, as measured in kWh, from the input of a PDU meter, for energy going into the computer room (not crac units, etc.). This can be entered as one value for the year or as a series of meter/energy readings (i.e. monthly or periodic) that cover the entire calendar year. It is preferrable that these measurements are read at approximately the same period and frequency as the utility meter for the building. If both the UPS and PDU meters are provided, an estimate of the difference between the total UPS and the sum of the PDU's will be estimated as the non-critical UPS load that might be serving the office, mechanical and non-data center loads.                                                                                                                                                                                                                                                                                                  </t>
  </si>
  <si>
    <t xml:space="preserve">Provide the annual electricity consumption for the building (if a stand-alone data center) or the submetered data center. You can provide this as one value for the year or as a series of meter/energy bill entries that cover the entire year.  </t>
  </si>
  <si>
    <t>Meter ID</t>
  </si>
  <si>
    <t>Enter a distinguishing name or number for each meter.</t>
  </si>
  <si>
    <t xml:space="preserve">For each energy use value, enter a start and end date.  You can provide an entry for each bill or one entry for the entire year.  </t>
  </si>
  <si>
    <t>Enter the electricity consumption in kWh corresponding to the start and end date.</t>
  </si>
  <si>
    <t>Year Constructed</t>
  </si>
  <si>
    <t>Percentage of Average IT Utilization</t>
  </si>
  <si>
    <t>% of Average IT Utilization</t>
  </si>
  <si>
    <t>IT Measurement</t>
  </si>
  <si>
    <t>Data Centre Information</t>
  </si>
  <si>
    <t>% of Peak IT Utilization</t>
  </si>
  <si>
    <t>Building Information</t>
  </si>
  <si>
    <t>Operation</t>
  </si>
  <si>
    <t>Please provide the number of physical racks in the data center that are typically in operation.</t>
  </si>
  <si>
    <t>1/2 Next &gt;</t>
  </si>
  <si>
    <t>Data centre operators need to internally track energy consumption to improve efficiency. It is also valuable for the Code of Conduct to track its impact. Therefore, where possible this should be reported following the guidelines as closely as possible. In line with best practice, where this is not practical, a short explanation should be provided and alternatives assessed.</t>
  </si>
  <si>
    <t>Enter 12 months (one month for applicants) energy consumption for DC and IT.</t>
  </si>
  <si>
    <t>Please provide nearest city (to help us determine the DC climate zone)</t>
  </si>
  <si>
    <t>Provide the gross or total floor area of the building. Gross floor area is useful to give an idea of the proportion of floor space a data centre might occupy, particularly if enclosed in a larger building.</t>
  </si>
  <si>
    <t>Enter the year of the most recent major commissioning of the data centre space.  The building itself could be significantly older.</t>
  </si>
  <si>
    <t xml:space="preserve"> Code of Conduct  for Data Centres Energy Efficiency</t>
  </si>
  <si>
    <t>CoLo</t>
  </si>
  <si>
    <t>CoLo Customer</t>
  </si>
  <si>
    <t>IT Service Provider</t>
  </si>
  <si>
    <t>This would only apply to M&amp;E plant</t>
  </si>
  <si>
    <t>This would only apply to IT devices</t>
  </si>
  <si>
    <t>IT devices and M&amp;E plant</t>
  </si>
  <si>
    <t>Services Customer</t>
  </si>
  <si>
    <t>This would apply to the impact on IT devices of service or software changes.</t>
  </si>
  <si>
    <t>The service customer entity should audit and describe their requirements for RAMS based on actual requirements and impacts. This should then be mapped through the IT hardware and the correct levels of data centre infrastructure resilience requested per platform or application.</t>
  </si>
  <si>
    <t>E</t>
  </si>
  <si>
    <t>I</t>
  </si>
  <si>
    <t>Customers should not obstruct providers using power management except in the rare cases of applications whose latency profile or code does not allow power management. Both dynamic power and sleep modes should be evaluated.</t>
  </si>
  <si>
    <t>This applies to Colo operators, a number of Colo data centres have already implemented full containment without loss of customers.</t>
  </si>
  <si>
    <t>This applies to Colo operators, a number of Colo data centres have already implemented full blanking and received positive customer feedback</t>
  </si>
  <si>
    <t>The customer should both endorse this to their colo providers by selecting facilities with full containment over non contained facilities and also procure and install equipment in such a way as to support containment. This includes selecting equipment with appropriate airflow directions that fits in standard racks etc.</t>
  </si>
  <si>
    <t>This applies to Colo operators, a number of operators have already put in place programs to convert existing populated Colo facilities to hot / cold aisle including customer information programs.</t>
  </si>
  <si>
    <t>The colo customer is equally responsible for hot / cold layout and should both endorse to their colo provider and assist the provider in achieving hot / cold aisle through correct installation of new equipment.</t>
  </si>
  <si>
    <t>Colo providers should comply with this for racks that they supply and inform customers of the requirement and spec for any customer supplied racks</t>
  </si>
  <si>
    <t>A colo customer should review the racks provided by their colo provider and ensure that any customer racks that they install meet these requirements.</t>
  </si>
  <si>
    <t>Colo providers should assist customers in reviewing and optimising cooling as part of change control whenever a customer removes or adds IT equipment.</t>
  </si>
  <si>
    <t>Colo customers should both request that their colo provider assist in cooling review prior to changes and actively engage their change management processes with the colo provider.</t>
  </si>
  <si>
    <t>Colo providers should carry out this review and also notify customers of the review output where it impacts the customer or where the customer has actions that could improve cooling.</t>
  </si>
  <si>
    <t>Colo customers should request that their colo provider performs this periodic review and supplies a report. Customers should also actively engage with their Colo provider to assist in implementing the opportunities identified in the review</t>
  </si>
  <si>
    <t>3.2.2</t>
  </si>
  <si>
    <t>Mechanical and electrical equipment environmental operating ranges</t>
  </si>
  <si>
    <t>3.2.3</t>
  </si>
  <si>
    <t xml:space="preserve"> </t>
  </si>
  <si>
    <t>New IT hardware – Restricted (legacy) operating temperature and humidity range</t>
  </si>
  <si>
    <t>New IT hardware – Expected operating temperature and humidity range</t>
  </si>
  <si>
    <t>4.1.12</t>
  </si>
  <si>
    <t>Operating temperature range – Liquid cooled IT equipment</t>
  </si>
  <si>
    <t>4.1.13</t>
  </si>
  <si>
    <t>4.3.8</t>
  </si>
  <si>
    <t>Audit of existing IT environmental requirements</t>
  </si>
  <si>
    <t>Equipment segregation</t>
  </si>
  <si>
    <t xml:space="preserve">Separate environmental zones </t>
  </si>
  <si>
    <t>5.1.12</t>
  </si>
  <si>
    <t>Separate environmental zones – Colocation or Managed Service Provider</t>
  </si>
  <si>
    <t>Review CRAC / AHU Settings</t>
  </si>
  <si>
    <t>Do not share data centre chilled water system with comfort cooling</t>
  </si>
  <si>
    <t>5.4.2.7</t>
  </si>
  <si>
    <t>Do not allow non IT equipment to dictate cooling system set-points</t>
  </si>
  <si>
    <t>Use data floor waste heat to warm generator and fuel storage areas</t>
  </si>
  <si>
    <t>Power Factor Correction</t>
  </si>
  <si>
    <t>Elimination of Isolation Transformers</t>
  </si>
  <si>
    <t>Water Sources</t>
  </si>
  <si>
    <t>8.3.1</t>
  </si>
  <si>
    <t>8.3.2</t>
  </si>
  <si>
    <t>8.3.3</t>
  </si>
  <si>
    <t>Capture rain water</t>
  </si>
  <si>
    <t>Other water sources</t>
  </si>
  <si>
    <t>Metering of water consumption</t>
  </si>
  <si>
    <t>9.1.9</t>
  </si>
  <si>
    <t xml:space="preserve">IT Device level metering of temperature </t>
  </si>
  <si>
    <t>IT Device level metering of energy consumption</t>
  </si>
  <si>
    <t>9.2.4</t>
  </si>
  <si>
    <t>Achieved economised cooling hours – new build DC</t>
  </si>
  <si>
    <t>If other please specify</t>
  </si>
  <si>
    <t>Colo providers should provide zones or areas where equipment identified under this best practice can be moved (refer to BP 5.1.10 &amp; 5.1.12)</t>
  </si>
  <si>
    <t>Colo customers should request that providers provide zones or areas under BP's 5.1.10 &amp; 5.1.12</t>
  </si>
  <si>
    <t>Customers should actively engage with their service providers to identify and move equipment into zones or areas with tighter environmental controls</t>
  </si>
  <si>
    <t>Service providers should create zones or areas where customers can place equipment with tighter environmental controls</t>
  </si>
  <si>
    <t>3.2.4</t>
  </si>
  <si>
    <t>Service Charging Models</t>
  </si>
  <si>
    <t>Life Cycle Assessment</t>
  </si>
  <si>
    <t>IT hardware – Power</t>
  </si>
  <si>
    <t>4.1.15</t>
  </si>
  <si>
    <t>AC/DC Converter efficiency</t>
  </si>
  <si>
    <t>6.2.2</t>
  </si>
  <si>
    <t>Energy &amp; temperature reporting hardware.</t>
  </si>
  <si>
    <t>5.5.1</t>
  </si>
  <si>
    <t>5.5.3</t>
  </si>
  <si>
    <t>5.5.4</t>
  </si>
  <si>
    <t>5.5.5</t>
  </si>
  <si>
    <t>5.5.6</t>
  </si>
  <si>
    <r>
      <t xml:space="preserve">For each practice, please enter whether it has been implemented or if not the planned implementation due date. Additional comments can also be added. These could be reasons the practice cannot be implemented or is inappropriate in this data centre. </t>
    </r>
    <r>
      <rPr>
        <b/>
        <sz val="10"/>
        <rFont val="Arial"/>
        <family val="2"/>
      </rPr>
      <t>Forms that fail to have an entry in at least one of either "comments",  "reasons why the practice cannot be implemented", "action plan" or "endorsing actions" WILL be rejected.</t>
    </r>
    <r>
      <rPr>
        <sz val="10"/>
        <rFont val="Arial"/>
        <family val="2"/>
      </rPr>
      <t xml:space="preserve">
These will be used to assess the application for participant status as well as for correlation of the best practices with actual measured efficiency</t>
    </r>
  </si>
  <si>
    <t>3.2.5</t>
  </si>
  <si>
    <t>3.2.6</t>
  </si>
  <si>
    <t>3.2.7</t>
  </si>
  <si>
    <t>Environmental Management</t>
  </si>
  <si>
    <t>Energy Management</t>
  </si>
  <si>
    <t>Asset Management</t>
  </si>
  <si>
    <t>New IT hardware –
Extended operating temperature and humidity range</t>
  </si>
  <si>
    <t>Select IT equipment suitable for the data centre power density and cooling delivery capabilities.</t>
  </si>
  <si>
    <t>Colo providers should clearly communicate the power density and cooling design standard for the data centre to customers.</t>
  </si>
  <si>
    <t>Colo customers should be fully aware of the data centre power density limits and cooling design standards</t>
  </si>
  <si>
    <t>Service providers should clearly communicate the power density and cooling design standard for the data centre to customers.</t>
  </si>
  <si>
    <t>Services customers should be fully aware of the data centre power density limits and cooling design standards</t>
  </si>
  <si>
    <t>IT equipment power usage against inlet temperature</t>
  </si>
  <si>
    <t xml:space="preserve">Provision to the actual IT power usage based on components installed </t>
  </si>
  <si>
    <t xml:space="preserve">Decommission and remove unused equipment </t>
  </si>
  <si>
    <t>Shut down and consider removal of idle equipment.</t>
  </si>
  <si>
    <t>Consider technical areas of data centres as industrial space</t>
  </si>
  <si>
    <t>Indirect water free cooling with CRAH and dry cooler or cooling tower</t>
  </si>
  <si>
    <t>Indirect water free cooling with CRAC with integrated free cooling coil.</t>
  </si>
  <si>
    <t>5.4.1.5</t>
  </si>
  <si>
    <t>Indirect water free cooling with CRAH and free cooling chiller.</t>
  </si>
  <si>
    <t>5.4.1.6</t>
  </si>
  <si>
    <t>Indirect water free cooling with condenser water cooling chilled water</t>
  </si>
  <si>
    <t>5.4.1.7</t>
  </si>
  <si>
    <t>Alternative cooling sources</t>
  </si>
  <si>
    <t>5.4.2.8</t>
  </si>
  <si>
    <t>Chilled water pump control strategy</t>
  </si>
  <si>
    <t xml:space="preserve">Control on CRAC / CRAH unit supply air temperature. </t>
  </si>
  <si>
    <t>Cooling unit sizing and selection</t>
  </si>
  <si>
    <t>Energy reuse metrics and reporting</t>
  </si>
  <si>
    <t>6.1.6</t>
  </si>
  <si>
    <t>Pale coloured fixtures and fittings</t>
  </si>
  <si>
    <t>7.1.4</t>
  </si>
  <si>
    <t>Select or create a building with sufficient ‘slab to slab’ separation/ceiling height.</t>
  </si>
  <si>
    <t>Distribution board level metering of Mechanical and Electrical energy consumption.</t>
  </si>
  <si>
    <t>9.4.4</t>
  </si>
  <si>
    <t>Business relevant dashboard</t>
  </si>
  <si>
    <t>4.1.14</t>
  </si>
  <si>
    <t>5.5.2</t>
  </si>
  <si>
    <t>9.3.4</t>
  </si>
  <si>
    <t>In general the calculation is attempting to capture the energy used by the IT equipment (this will include the IT equipment fan systems and all other devices: KVM, cabinet monitoring and cabinet circulation fans) that are connected into the plug strip serving the computer room. If the UPS system is only providing load to the computer equipment in the data center, and NOT providing Computer room fans, pumps, telecommunication closets and desktop services outside the data center, then the UPS readings – over time can be recorded. The best case in this circumstance is to read a kWh meter at approximately the same period and frequency as the utility meter for the building. If a kWh meter is not available on the UPS then the instantaneous meter reading can be measured on a periodic basis to predict how load on the UPS changes with the data center processing load. A comparison with the known processing peak and the lowest utilization would be good times to record instantaneous meter readings to capture the range of UPS output. If it is greater than 5%, a more detailed (greater frequency) of recording would be used to estimate the total kWh provided by the UPS over time.</t>
  </si>
  <si>
    <t>Build or refit 2016 onwards</t>
  </si>
  <si>
    <t>3.2.8</t>
  </si>
  <si>
    <t>3.2.9</t>
  </si>
  <si>
    <t>3.2.10</t>
  </si>
  <si>
    <t>3.2.11</t>
  </si>
  <si>
    <t xml:space="preserve">Sustainable energy usage </t>
  </si>
  <si>
    <t>Powering of devices via the IT cabling</t>
  </si>
  <si>
    <t>Impact of mobile / shifting workloads</t>
  </si>
  <si>
    <t xml:space="preserve">Alternative power generation technologies </t>
  </si>
  <si>
    <t>Electricity Data</t>
  </si>
  <si>
    <t>Energy reporting/Action Plan Progress</t>
  </si>
  <si>
    <t>Provide an update on action plan (if applicable)</t>
  </si>
  <si>
    <t>Please note that failure to update energy data or action plan (if applicable for the following year after approval will result in removal from the participant register.</t>
  </si>
  <si>
    <t>New applicants should enter expected information on each sheet where practical, Column O should be information that supports the implementation or adoption of the best practice, Column P should be an explanation as to why the best practice cannot be implemented, if this is the case then an entry should be made in Column Q (this will then form part of your action plan), finally endorsement actions are required for all best practices (Column R) There must be an entry in either Column  O, OR Column P, If there is an entry in Column P, there must be an entry in Column Q. All applicants must fill complete Column R. Please note that failure to provide an entry in the required columns will result in a rejection of your application.</t>
  </si>
  <si>
    <t>3 months energy consumption data should also be reported (following links in purple below)</t>
  </si>
  <si>
    <t>New Build or Retrofit</t>
  </si>
  <si>
    <t xml:space="preserve">New Build or Retrofit </t>
  </si>
  <si>
    <t>Cabinet level metering of IT Energy consumption</t>
  </si>
  <si>
    <t>Row or Cabinet level metering of temperature and humidity</t>
  </si>
  <si>
    <t>3.2.12</t>
  </si>
  <si>
    <t>Monitor and manage air quality</t>
  </si>
  <si>
    <t>3.2.13</t>
  </si>
  <si>
    <t>5.4.1.8</t>
  </si>
  <si>
    <t>Free Cooling installation</t>
  </si>
  <si>
    <t>Design infrastructure to maximise part load efficiency</t>
  </si>
  <si>
    <t>Design appropriate levels of resilience</t>
  </si>
  <si>
    <t>Control of supplied air flow volume minimizing over pressure</t>
  </si>
  <si>
    <t>Review and widen the working humidity range</t>
  </si>
  <si>
    <t>Review and if possible optimise chilled water temperature</t>
  </si>
  <si>
    <t>Select systems which facilitate the use of “Free Cooling”</t>
  </si>
  <si>
    <t>Run variable speed CRAC/CRAH units in parallel</t>
  </si>
  <si>
    <t>Sequencing of CRAC/CRAH units</t>
  </si>
  <si>
    <t>Do not control humidity at CRAC/CRAH unit</t>
  </si>
  <si>
    <t xml:space="preserve">Facilitate the use of “Free Cooling” </t>
  </si>
  <si>
    <t>3.2.14</t>
  </si>
  <si>
    <t>3.2.15</t>
  </si>
  <si>
    <t>Site Documentation</t>
  </si>
  <si>
    <t>Training &amp; Development</t>
  </si>
  <si>
    <t>Next&gt;</t>
  </si>
  <si>
    <t>Example #M</t>
  </si>
  <si>
    <t>Example 1999</t>
  </si>
  <si>
    <t>EU ECO Design/Energy Star compliant hardware</t>
  </si>
  <si>
    <t>4.2.8</t>
  </si>
  <si>
    <t>IT Equipment utilisation</t>
  </si>
  <si>
    <t>Chillers with high COP (EER)</t>
  </si>
  <si>
    <t>Direct Liquid Cooling</t>
  </si>
  <si>
    <t>5.7.1</t>
  </si>
  <si>
    <t>5.7.2</t>
  </si>
  <si>
    <t>5.7.3</t>
  </si>
  <si>
    <t>5.7.4</t>
  </si>
  <si>
    <t>5.7.5</t>
  </si>
  <si>
    <t>Capture Ready Infrastructure</t>
  </si>
  <si>
    <t>Compatibility Report for Copy of 2021 EUCOC Reporting_Form_v13.1 IP.xls</t>
  </si>
  <si>
    <t>Run on 25/12/2021 15:44</t>
  </si>
  <si>
    <t>If the workbook is saved in an earlier file format or opened in an earlier version of Microsoft Excel, the listed features will not be available.</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</si>
  <si>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</si>
  <si>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</si>
  <si>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</si>
  <si>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</si>
  <si>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</si>
  <si>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Tab 5 - Utility Energy Measurement</t>
  </si>
  <si>
    <t>Tab 6- IT Measurement</t>
  </si>
  <si>
    <t>EU Code of Conduct for Data Centres Data Collection form</t>
  </si>
  <si>
    <t>Deploy using Virtualisation technologies</t>
  </si>
  <si>
    <t>5.3.5</t>
  </si>
  <si>
    <t>5.2.8</t>
  </si>
  <si>
    <t>Written reporting</t>
  </si>
  <si>
    <t>9.3.5</t>
  </si>
  <si>
    <t>9.3.6</t>
  </si>
  <si>
    <t>9.3.7</t>
  </si>
  <si>
    <t>9.3.8</t>
  </si>
  <si>
    <t>9.3.9</t>
  </si>
  <si>
    <t>CER Reporting</t>
  </si>
  <si>
    <t>REF Reporting</t>
  </si>
  <si>
    <t>ITEEsv Reporting</t>
  </si>
  <si>
    <t>ITEUsv Reporting</t>
  </si>
  <si>
    <t>When forced to use select free standing equipment suitable for the data centre – Airflow direction</t>
  </si>
  <si>
    <t>4.2.9</t>
  </si>
  <si>
    <t>Network Energy Use</t>
  </si>
  <si>
    <t>v15.1</t>
  </si>
  <si>
    <t>Data Centre KPIs</t>
  </si>
  <si>
    <t>Metric</t>
  </si>
  <si>
    <t>Power Utilisation Effectiveness (PUE)</t>
  </si>
  <si>
    <t>Acceptable Method</t>
  </si>
  <si>
    <t>ISO/IEC 30134-2 or EN 50600-4-2</t>
  </si>
  <si>
    <t>Result</t>
  </si>
  <si>
    <t>Renewable Energy Factor</t>
  </si>
  <si>
    <t>ISO/IEC 30134-3 or EN 50600-4-3</t>
  </si>
  <si>
    <t>IT Energy Efficiency (Server) (ITEEsv)</t>
  </si>
  <si>
    <t>IT Equipment Utilisation (ITEUsv)</t>
  </si>
  <si>
    <t>Energy Reuse Factor (ERF)</t>
  </si>
  <si>
    <t>Cooling Effciiency Ratio (CER)</t>
  </si>
  <si>
    <t>Carbon Utilisation Efficiency (CUE)</t>
  </si>
  <si>
    <t>Water Utilisation Effectiveness (WUE)</t>
  </si>
  <si>
    <t>Water Utilisation Effectiveness Source(WUEs)</t>
  </si>
  <si>
    <t>ISO/IEC 30134-4</t>
  </si>
  <si>
    <t>ISO/IEC 30134-5</t>
  </si>
  <si>
    <t>ISO/IEC 30134-6 or EN 50600-4-6</t>
  </si>
  <si>
    <t>ISO/IEC 30134-7 or EN 50600-4-7</t>
  </si>
  <si>
    <t>ISO/IE 30134-8 or EN 50600-4-8</t>
  </si>
  <si>
    <t>ISO/IEC 30134-9 or EN 50600-4-9</t>
  </si>
  <si>
    <t>3.2.16</t>
  </si>
  <si>
    <t>Smart Grid</t>
  </si>
  <si>
    <t>Cooling Plant</t>
  </si>
  <si>
    <t>PUE and Partial PUE Reporting</t>
  </si>
  <si>
    <t>ERF Reporting</t>
  </si>
  <si>
    <t>9.3.10</t>
  </si>
  <si>
    <t>9.3.11</t>
  </si>
  <si>
    <t>CUE Reporting</t>
  </si>
  <si>
    <t>9.3.12</t>
  </si>
  <si>
    <t>WUE Reporting</t>
  </si>
  <si>
    <t>Humidity upper and lower set points</t>
  </si>
  <si>
    <t>CRAC / AHU Air temp upper (and lower) set point(s)</t>
  </si>
  <si>
    <t>Air temperature control method</t>
  </si>
  <si>
    <t>Installed IT power</t>
  </si>
  <si>
    <t>Installed IT power (kW)</t>
  </si>
  <si>
    <t>Please enter sum of the nominal power demand, in kW, of the network equipment, servers and storage equipment installed in the data centre computer room floor area;</t>
  </si>
  <si>
    <t>Rated IT electrical load</t>
  </si>
  <si>
    <t>end of measurement period (DD/MM/YYYY)</t>
  </si>
  <si>
    <t>Category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</si>
</sst>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m/d/yyyy"/>
    <numFmt numFmtId="166" formatCode="dd/mm/yyyy;@"/>
  </numFmts>
  <fonts count="53">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6"/>
      <name val="Arial"/>
      <family val="2"/>
    </font>
    <font>
      <b/>
      <i/>
      <sz val="12"/>
      <name val="Arial"/>
      <family val="2"/>
    </font>
    <font>
      <sz val="10"/>
      <color indexed="10"/>
      <name val="Arial"/>
      <family val="2"/>
    </font>
    <font>
      <sz val="11"/>
      <color indexed="22"/>
      <name val="Wingdings"/>
      <charset val="2"/>
    </font>
    <font>
      <sz val="11"/>
      <name val="Wingdings"/>
      <charset val="2"/>
    </font>
    <font>
      <sz val="7"/>
      <name val="Times New Roman"/>
      <family val="1"/>
    </font>
    <font>
      <sz val="11"/>
      <name val="Arial"/>
      <family val="2"/>
    </font>
    <font>
      <b/>
      <i/>
      <sz val="11"/>
      <name val="Arial"/>
      <family val="2"/>
    </font>
    <font>
      <i/>
      <sz val="10"/>
      <name val="Arial"/>
      <family val="2"/>
    </font>
    <font>
      <b/>
      <u/>
      <sz val="12"/>
      <name val="Arial"/>
      <family val="2"/>
    </font>
    <font>
      <b/>
      <sz val="10"/>
      <color indexed="55"/>
      <name val="Arial"/>
      <family val="2"/>
    </font>
    <font>
      <b/>
      <sz val="11"/>
      <name val="Arial"/>
      <family val="2"/>
    </font>
    <font>
      <b/>
      <sz val="12"/>
      <name val="Arial"/>
      <family val="2"/>
    </font>
    <font>
      <b/>
      <sz val="8"/>
      <color indexed="8"/>
      <name val="DejaVu Sans Condensed"/>
      <family val="1"/>
    </font>
    <font>
      <b/>
      <i/>
      <sz val="10"/>
      <name val="Arial"/>
      <family val="2"/>
    </font>
    <font>
      <sz val="10"/>
      <name val="Arial"/>
      <family val="2"/>
    </font>
    <font>
      <sz val="8"/>
      <name val="Arial"/>
      <family val="2"/>
    </font>
    <font>
      <u/>
      <sz val="10"/>
      <color indexed="12"/>
      <name val="Arial"/>
      <family val="2"/>
    </font>
    <font>
      <sz val="10"/>
      <color indexed="55"/>
      <name val="Arial"/>
      <family val="2"/>
    </font>
    <font>
      <sz val="10"/>
      <color indexed="63"/>
      <name val="Arial"/>
      <family val="2"/>
    </font>
    <font>
      <b/>
      <sz val="10"/>
      <color indexed="63"/>
      <name val="Arial"/>
      <family val="2"/>
    </font>
    <font>
      <sz val="8"/>
      <color indexed="81"/>
      <name val="Tahoma"/>
      <family val="2"/>
    </font>
    <font>
      <b/>
      <sz val="8"/>
      <color indexed="81"/>
      <name val="Tahoma"/>
      <family val="2"/>
    </font>
    <font>
      <b/>
      <u/>
      <sz val="10"/>
      <color indexed="12"/>
      <name val="Arial"/>
      <family val="2"/>
    </font>
    <font>
      <sz val="10"/>
      <color indexed="8"/>
      <name val="Arial"/>
      <family val="2"/>
    </font>
    <font>
      <sz val="11"/>
      <name val="Calibri"/>
      <family val="2"/>
    </font>
    <font>
      <sz val="9"/>
      <color indexed="81"/>
      <name val="Tahoma"/>
      <family val="2"/>
    </font>
    <font>
      <b/>
      <sz val="9"/>
      <color indexed="81"/>
      <name val="Tahoma"/>
      <family val="2"/>
    </font>
    <font>
      <sz val="10"/>
      <color indexed="81"/>
      <name val="Tahoma"/>
      <family val="2"/>
    </font>
    <font>
      <b/>
      <sz val="10"/>
      <color indexed="81"/>
      <name val="Tahoma"/>
      <family val="2"/>
    </font>
    <font>
      <sz val="9"/>
      <color indexed="81"/>
      <name val="Tahoma"/>
      <charset val="1"/>
    </font>
    <font>
      <b/>
      <sz val="9"/>
      <color indexed="81"/>
      <name val="Tahoma"/>
      <charset val="1"/>
    </font>
    <font>
      <sz val="11"/>
      <color indexed="81"/>
      <name val="Tahoma"/>
      <family val="2"/>
    </font>
    <font>
      <sz val="10"/>
      <color indexed="17"/>
      <name val="Arial"/>
      <family val="2"/>
    </font>
  </fonts>
  <fills count="4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2"/>
        <bgColor indexed="22"/>
      </patternFill>
    </fill>
    <fill>
      <patternFill patternType="solid">
        <fgColor indexed="22"/>
        <bgColor indexed="64"/>
      </patternFill>
    </fill>
    <fill>
      <patternFill patternType="solid">
        <fgColor indexed="42"/>
        <bgColor indexed="64"/>
      </patternFill>
    </fill>
    <fill>
      <patternFill patternType="solid">
        <fgColor indexed="42"/>
        <bgColor indexed="31"/>
      </patternFill>
    </fill>
    <fill>
      <patternFill patternType="solid">
        <fgColor indexed="9"/>
        <bgColor indexed="26"/>
      </patternFill>
    </fill>
    <fill>
      <patternFill patternType="solid">
        <fgColor indexed="13"/>
        <bgColor indexed="64"/>
      </patternFill>
    </fill>
    <fill>
      <patternFill patternType="solid">
        <fgColor indexed="44"/>
        <bgColor indexed="64"/>
      </patternFill>
    </fill>
    <fill>
      <patternFill patternType="solid">
        <fgColor indexed="52"/>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40"/>
        <bgColor indexed="64"/>
      </patternFill>
    </fill>
    <fill>
      <patternFill patternType="solid">
        <fgColor indexed="51"/>
        <bgColor indexed="64"/>
      </patternFill>
    </fill>
    <fill>
      <patternFill patternType="solid">
        <fgColor indexed="29"/>
        <bgColor indexed="64"/>
      </patternFill>
    </fill>
    <fill>
      <patternFill patternType="solid">
        <fgColor indexed="57"/>
        <bgColor indexed="64"/>
      </patternFill>
    </fill>
    <fill>
      <patternFill patternType="solid">
        <fgColor rgb="FFCCFFCC"/>
        <bgColor indexed="64"/>
      </patternFill>
    </fill>
    <fill>
      <patternFill patternType="solid">
        <fgColor rgb="FFC0C0C0"/>
        <bgColor indexed="64"/>
      </patternFill>
    </fill>
    <fill>
      <patternFill patternType="solid">
        <fgColor rgb="FFCCFFFF"/>
        <bgColor indexed="64"/>
      </patternFill>
    </fill>
    <fill>
      <patternFill patternType="solid">
        <fgColor rgb="FFFFFF99"/>
        <bgColor indexed="64"/>
      </patternFill>
    </fill>
    <fill>
      <patternFill patternType="solid">
        <fgColor theme="0"/>
        <bgColor indexed="64"/>
      </patternFill>
    </fill>
  </fills>
  <borders count="9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8"/>
      </left>
      <right style="medium">
        <color indexed="8"/>
      </right>
      <top/>
      <bottom style="medium">
        <color indexed="8"/>
      </bottom>
      <diagonal/>
    </border>
    <border>
      <left/>
      <right style="double">
        <color indexed="8"/>
      </right>
      <top/>
      <bottom style="medium">
        <color indexed="8"/>
      </bottom>
      <diagonal/>
    </border>
    <border>
      <left style="double">
        <color indexed="8"/>
      </left>
      <right style="medium">
        <color indexed="8"/>
      </right>
      <top style="medium">
        <color indexed="8"/>
      </top>
      <bottom style="medium">
        <color indexed="8"/>
      </bottom>
      <diagonal/>
    </border>
    <border>
      <left style="medium">
        <color indexed="8"/>
      </left>
      <right style="double">
        <color indexed="8"/>
      </right>
      <top style="medium">
        <color indexed="8"/>
      </top>
      <bottom style="medium">
        <color indexed="8"/>
      </bottom>
      <diagonal/>
    </border>
    <border>
      <left/>
      <right style="double">
        <color indexed="8"/>
      </right>
      <top/>
      <bottom/>
      <diagonal/>
    </border>
    <border>
      <left style="double">
        <color indexed="8"/>
      </left>
      <right style="double">
        <color indexed="8"/>
      </right>
      <top style="medium">
        <color indexed="8"/>
      </top>
      <bottom/>
      <diagonal/>
    </border>
    <border>
      <left style="double">
        <color indexed="8"/>
      </left>
      <right style="double">
        <color indexed="8"/>
      </right>
      <top/>
      <bottom/>
      <diagonal/>
    </border>
    <border>
      <left style="double">
        <color indexed="8"/>
      </left>
      <right style="double">
        <color indexed="8"/>
      </right>
      <top/>
      <bottom style="medium">
        <color indexed="8"/>
      </bottom>
      <diagonal/>
    </border>
    <border>
      <left style="thin">
        <color indexed="64"/>
      </left>
      <right style="thin">
        <color indexed="64"/>
      </right>
      <top style="thin">
        <color indexed="64"/>
      </top>
      <bottom style="thin">
        <color indexed="64"/>
      </bottom>
      <diagonal/>
    </border>
    <border>
      <left style="double">
        <color indexed="8"/>
      </left>
      <right style="medium">
        <color indexed="8"/>
      </right>
      <top style="medium">
        <color indexed="8"/>
      </top>
      <bottom/>
      <diagonal/>
    </border>
    <border>
      <left style="medium">
        <color indexed="8"/>
      </left>
      <right style="double">
        <color indexed="8"/>
      </right>
      <top style="medium">
        <color indexed="8"/>
      </top>
      <bottom/>
      <diagonal/>
    </border>
    <border>
      <left style="double">
        <color indexed="8"/>
      </left>
      <right style="double">
        <color indexed="8"/>
      </right>
      <top/>
      <bottom style="double">
        <color indexed="8"/>
      </bottom>
      <diagonal/>
    </border>
    <border>
      <left style="double">
        <color indexed="8"/>
      </left>
      <right style="medium">
        <color indexed="8"/>
      </right>
      <top style="double">
        <color indexed="8"/>
      </top>
      <bottom/>
      <diagonal/>
    </border>
    <border>
      <left/>
      <right style="double">
        <color indexed="8"/>
      </right>
      <top style="double">
        <color indexed="8"/>
      </top>
      <bottom/>
      <diagonal/>
    </border>
    <border>
      <left style="thin">
        <color indexed="64"/>
      </left>
      <right style="thin">
        <color indexed="64"/>
      </right>
      <top style="medium">
        <color indexed="64"/>
      </top>
      <bottom/>
      <diagonal/>
    </border>
    <border>
      <left style="double">
        <color indexed="8"/>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diagonal/>
    </border>
    <border>
      <left/>
      <right style="double">
        <color indexed="8"/>
      </right>
      <top style="medium">
        <color indexed="8"/>
      </top>
      <bottom style="double">
        <color indexed="64"/>
      </bottom>
      <diagonal/>
    </border>
    <border>
      <left style="medium">
        <color indexed="8"/>
      </left>
      <right style="double">
        <color indexed="8"/>
      </right>
      <top/>
      <bottom style="medium">
        <color indexed="8"/>
      </bottom>
      <diagonal/>
    </border>
    <border>
      <left style="thin">
        <color indexed="64"/>
      </left>
      <right style="thin">
        <color indexed="64"/>
      </right>
      <top style="thin">
        <color indexed="64"/>
      </top>
      <bottom/>
      <diagonal/>
    </border>
    <border>
      <left style="double">
        <color indexed="8"/>
      </left>
      <right style="double">
        <color indexed="8"/>
      </right>
      <top style="medium">
        <color indexed="8"/>
      </top>
      <bottom style="medium">
        <color indexed="8"/>
      </bottom>
      <diagonal/>
    </border>
    <border>
      <left style="medium">
        <color indexed="8"/>
      </left>
      <right style="double">
        <color indexed="8"/>
      </right>
      <top style="double">
        <color indexed="8"/>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double">
        <color indexed="64"/>
      </right>
      <top style="double">
        <color indexed="8"/>
      </top>
      <bottom style="medium">
        <color indexed="8"/>
      </bottom>
      <diagonal/>
    </border>
    <border>
      <left/>
      <right/>
      <top style="double">
        <color indexed="8"/>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double">
        <color indexed="64"/>
      </right>
      <top style="medium">
        <color indexed="8"/>
      </top>
      <bottom style="thin">
        <color indexed="8"/>
      </bottom>
      <diagonal/>
    </border>
    <border>
      <left style="thin">
        <color indexed="8"/>
      </left>
      <right style="double">
        <color indexed="64"/>
      </right>
      <top style="thin">
        <color indexed="8"/>
      </top>
      <bottom style="thin">
        <color indexed="8"/>
      </bottom>
      <diagonal/>
    </border>
    <border>
      <left style="thin">
        <color indexed="8"/>
      </left>
      <right style="double">
        <color indexed="64"/>
      </right>
      <top style="thin">
        <color indexed="8"/>
      </top>
      <bottom style="double">
        <color indexed="8"/>
      </bottom>
      <diagonal/>
    </border>
    <border>
      <left style="double">
        <color indexed="8"/>
      </left>
      <right style="medium">
        <color indexed="8"/>
      </right>
      <top style="medium">
        <color indexed="8"/>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8"/>
      </left>
      <right style="double">
        <color indexed="8"/>
      </right>
      <top/>
      <bottom style="medium">
        <color indexed="8"/>
      </bottom>
      <diagonal/>
    </border>
    <border>
      <left style="thin">
        <color indexed="64"/>
      </left>
      <right/>
      <top/>
      <bottom/>
      <diagonal/>
    </border>
    <border>
      <left style="thin">
        <color indexed="64"/>
      </left>
      <right style="medium">
        <color indexed="64"/>
      </right>
      <top/>
      <bottom/>
      <diagonal/>
    </border>
    <border>
      <left style="double">
        <color indexed="8"/>
      </left>
      <right style="double">
        <color indexed="8"/>
      </right>
      <top style="double">
        <color indexed="8"/>
      </top>
      <bottom style="double">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style="double">
        <color indexed="8"/>
      </right>
      <top style="medium">
        <color indexed="64"/>
      </top>
      <bottom style="medium">
        <color indexed="64"/>
      </bottom>
      <diagonal/>
    </border>
    <border>
      <left style="double">
        <color indexed="8"/>
      </left>
      <right style="medium">
        <color indexed="64"/>
      </right>
      <top style="medium">
        <color indexed="64"/>
      </top>
      <bottom style="medium">
        <color indexed="64"/>
      </bottom>
      <diagonal/>
    </border>
    <border>
      <left style="double">
        <color indexed="8"/>
      </left>
      <right style="double">
        <color indexed="8"/>
      </right>
      <top style="double">
        <color indexed="8"/>
      </top>
      <bottom/>
      <diagonal/>
    </border>
    <border>
      <left style="double">
        <color indexed="8"/>
      </left>
      <right style="double">
        <color indexed="8"/>
      </right>
      <top style="double">
        <color indexed="8"/>
      </top>
      <bottom style="medium">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medium">
        <color indexed="64"/>
      </left>
      <right style="medium">
        <color indexed="64"/>
      </right>
      <top style="thin">
        <color indexed="23"/>
      </top>
      <bottom style="thin">
        <color indexed="23"/>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style="medium">
        <color indexed="64"/>
      </right>
      <top style="thin">
        <color indexed="64"/>
      </top>
      <bottom style="thin">
        <color indexed="64"/>
      </bottom>
      <diagonal/>
    </border>
    <border>
      <left style="double">
        <color indexed="8"/>
      </left>
      <right style="medium">
        <color indexed="8"/>
      </right>
      <top/>
      <bottom/>
      <diagonal/>
    </border>
    <border>
      <left style="medium">
        <color indexed="8"/>
      </left>
      <right style="double">
        <color indexed="8"/>
      </right>
      <top/>
      <bottom/>
      <diagonal/>
    </border>
    <border>
      <left/>
      <right style="double">
        <color indexed="8"/>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36" fillId="0" borderId="0" applyNumberFormat="0" applyFill="0" applyBorder="0" applyAlignment="0" applyProtection="0">
      <alignment vertical="top"/>
      <protection locked="0"/>
    </xf>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34"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391">
    <xf numFmtId="0" fontId="0" fillId="0" borderId="0" xfId="0"/>
    <xf numFmtId="0" fontId="18" fillId="0" borderId="0" xfId="0" applyFont="1"/>
    <xf numFmtId="0" fontId="19" fillId="0" borderId="0" xfId="0" applyFont="1" applyAlignment="1">
      <alignment horizontal="center"/>
    </xf>
    <xf numFmtId="0" fontId="0" fillId="0" borderId="0" xfId="0" applyAlignment="1">
      <alignment horizontal="center"/>
    </xf>
    <xf numFmtId="0" fontId="20" fillId="0" borderId="0" xfId="0" applyFont="1"/>
    <xf numFmtId="0" fontId="0" fillId="0" borderId="0" xfId="0" applyAlignment="1">
      <alignment wrapText="1"/>
    </xf>
    <xf numFmtId="0" fontId="26" fillId="0" borderId="0" xfId="0" applyFont="1"/>
    <xf numFmtId="0" fontId="21" fillId="0" borderId="0" xfId="0" applyFont="1"/>
    <xf numFmtId="0" fontId="0" fillId="4" borderId="10" xfId="0" applyFill="1" applyBorder="1" applyAlignment="1">
      <alignment horizontal="left" vertical="center" wrapText="1"/>
    </xf>
    <xf numFmtId="0" fontId="0" fillId="0" borderId="11" xfId="0" applyBorder="1" applyAlignment="1">
      <alignment horizontal="left" vertical="center" wrapText="1"/>
    </xf>
    <xf numFmtId="0" fontId="0" fillId="4" borderId="12" xfId="0" applyFill="1"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xf>
    <xf numFmtId="3" fontId="0" fillId="0" borderId="0" xfId="0" applyNumberFormat="1" applyAlignment="1">
      <alignment horizontal="center"/>
    </xf>
    <xf numFmtId="164" fontId="27" fillId="0" borderId="0" xfId="0" applyNumberFormat="1" applyFont="1" applyAlignment="1">
      <alignment horizontal="center"/>
    </xf>
    <xf numFmtId="0" fontId="27" fillId="0" borderId="0" xfId="0" applyFont="1" applyAlignment="1">
      <alignment horizontal="center"/>
    </xf>
    <xf numFmtId="17" fontId="0" fillId="0" borderId="0" xfId="0" applyNumberFormat="1" applyAlignment="1">
      <alignment horizontal="center" wrapText="1"/>
    </xf>
    <xf numFmtId="0" fontId="0" fillId="0" borderId="0" xfId="0" applyAlignment="1">
      <alignment horizontal="center" wrapText="1"/>
    </xf>
    <xf numFmtId="0" fontId="0" fillId="0" borderId="14" xfId="0" applyBorder="1" applyAlignment="1">
      <alignment horizontal="left" vertical="center" wrapText="1"/>
    </xf>
    <xf numFmtId="0" fontId="0" fillId="0" borderId="0" xfId="0" applyAlignment="1">
      <alignment vertical="center" wrapText="1"/>
    </xf>
    <xf numFmtId="0" fontId="27" fillId="0" borderId="0" xfId="0" applyFont="1"/>
    <xf numFmtId="0" fontId="36" fillId="0" borderId="0" xfId="34" applyAlignment="1" applyProtection="1"/>
    <xf numFmtId="0" fontId="31" fillId="0" borderId="0" xfId="0" applyFont="1"/>
    <xf numFmtId="0" fontId="0" fillId="0" borderId="12" xfId="0" applyBorder="1" applyAlignment="1">
      <alignment horizontal="left" vertical="center" wrapText="1"/>
    </xf>
    <xf numFmtId="0" fontId="18" fillId="24" borderId="15" xfId="0" applyFont="1" applyFill="1" applyBorder="1" applyAlignment="1">
      <alignment wrapText="1"/>
    </xf>
    <xf numFmtId="0" fontId="18" fillId="24" borderId="16" xfId="0" applyFont="1" applyFill="1" applyBorder="1" applyAlignment="1">
      <alignment wrapText="1"/>
    </xf>
    <xf numFmtId="0" fontId="0" fillId="24" borderId="16" xfId="0" applyFill="1" applyBorder="1" applyAlignment="1">
      <alignment wrapText="1"/>
    </xf>
    <xf numFmtId="0" fontId="18" fillId="24" borderId="17" xfId="0" applyFont="1" applyFill="1" applyBorder="1" applyAlignment="1">
      <alignment horizontal="left" vertical="center" wrapText="1"/>
    </xf>
    <xf numFmtId="0" fontId="0" fillId="24" borderId="17" xfId="0" applyFill="1" applyBorder="1" applyAlignment="1">
      <alignment wrapText="1"/>
    </xf>
    <xf numFmtId="0" fontId="37" fillId="0" borderId="0" xfId="0" applyFont="1"/>
    <xf numFmtId="0" fontId="0" fillId="0" borderId="18" xfId="0" applyBorder="1"/>
    <xf numFmtId="0" fontId="38" fillId="0" borderId="10" xfId="0" applyFont="1" applyBorder="1" applyAlignment="1">
      <alignment horizontal="left" vertical="center" wrapText="1"/>
    </xf>
    <xf numFmtId="0" fontId="38" fillId="0" borderId="13" xfId="0" applyFont="1" applyBorder="1" applyAlignment="1">
      <alignment horizontal="left" vertical="center" wrapText="1"/>
    </xf>
    <xf numFmtId="0" fontId="38" fillId="0" borderId="19" xfId="0" applyFont="1" applyBorder="1" applyAlignment="1">
      <alignment horizontal="left" vertical="center" wrapText="1"/>
    </xf>
    <xf numFmtId="0" fontId="38" fillId="0" borderId="20" xfId="0" applyFont="1" applyBorder="1" applyAlignment="1">
      <alignment horizontal="left" vertical="center" wrapText="1"/>
    </xf>
    <xf numFmtId="0" fontId="38" fillId="0" borderId="12" xfId="0" applyFont="1" applyBorder="1" applyAlignment="1">
      <alignment horizontal="left" vertical="center" wrapText="1"/>
    </xf>
    <xf numFmtId="0" fontId="39" fillId="0" borderId="16" xfId="0" applyFont="1" applyBorder="1" applyAlignment="1">
      <alignment wrapText="1"/>
    </xf>
    <xf numFmtId="0" fontId="38" fillId="0" borderId="21" xfId="0" applyFont="1" applyBorder="1" applyAlignment="1">
      <alignment horizontal="left" wrapText="1"/>
    </xf>
    <xf numFmtId="0" fontId="25" fillId="0" borderId="0" xfId="0" applyFont="1"/>
    <xf numFmtId="0" fontId="42" fillId="0" borderId="0" xfId="34" applyFont="1" applyAlignment="1" applyProtection="1">
      <alignment horizontal="right"/>
    </xf>
    <xf numFmtId="0" fontId="18" fillId="8" borderId="22" xfId="0" applyFont="1" applyFill="1" applyBorder="1" applyAlignment="1">
      <alignment wrapText="1"/>
    </xf>
    <xf numFmtId="0" fontId="18" fillId="8" borderId="23" xfId="0" applyFont="1" applyFill="1" applyBorder="1" applyAlignment="1">
      <alignment wrapText="1"/>
    </xf>
    <xf numFmtId="0" fontId="0" fillId="25" borderId="24" xfId="0" applyFill="1" applyBorder="1" applyAlignment="1">
      <alignment horizontal="center"/>
    </xf>
    <xf numFmtId="0" fontId="36" fillId="0" borderId="0" xfId="34" applyAlignment="1" applyProtection="1">
      <alignment horizontal="center"/>
    </xf>
    <xf numFmtId="0" fontId="0" fillId="0" borderId="16" xfId="0" applyBorder="1" applyAlignment="1">
      <alignment wrapText="1"/>
    </xf>
    <xf numFmtId="0" fontId="38" fillId="0" borderId="16" xfId="0" applyFont="1" applyBorder="1" applyAlignment="1" applyProtection="1">
      <alignment horizontal="left" wrapText="1"/>
      <protection locked="0"/>
    </xf>
    <xf numFmtId="0" fontId="0" fillId="26" borderId="25" xfId="0" applyFill="1" applyBorder="1" applyAlignment="1">
      <alignment horizontal="left" vertical="center" wrapText="1"/>
    </xf>
    <xf numFmtId="0" fontId="0" fillId="4" borderId="19" xfId="0" applyFill="1" applyBorder="1" applyAlignment="1">
      <alignment horizontal="left" vertical="center" wrapText="1"/>
    </xf>
    <xf numFmtId="0" fontId="0" fillId="26" borderId="26" xfId="0" applyFill="1" applyBorder="1" applyAlignment="1">
      <alignment horizontal="left" vertical="center" wrapText="1"/>
    </xf>
    <xf numFmtId="0" fontId="0" fillId="0" borderId="27" xfId="0" applyBorder="1" applyAlignment="1">
      <alignment horizontal="left" vertical="center" wrapText="1"/>
    </xf>
    <xf numFmtId="0" fontId="0" fillId="0" borderId="28" xfId="0" applyBorder="1"/>
    <xf numFmtId="0" fontId="0" fillId="0" borderId="29" xfId="0" applyBorder="1" applyAlignment="1">
      <alignment horizontal="left" vertical="center" wrapText="1"/>
    </xf>
    <xf numFmtId="164" fontId="0" fillId="0" borderId="0" xfId="0" applyNumberFormat="1" applyAlignment="1">
      <alignment horizontal="center"/>
    </xf>
    <xf numFmtId="0" fontId="0" fillId="4" borderId="0" xfId="0" applyFill="1" applyAlignment="1">
      <alignment horizontal="left"/>
    </xf>
    <xf numFmtId="3" fontId="0" fillId="4" borderId="0" xfId="0" applyNumberFormat="1" applyFill="1" applyAlignment="1">
      <alignment horizontal="left"/>
    </xf>
    <xf numFmtId="0" fontId="0" fillId="27" borderId="0" xfId="0" applyFill="1" applyAlignment="1">
      <alignment horizontal="left"/>
    </xf>
    <xf numFmtId="0" fontId="0" fillId="4" borderId="0" xfId="0" applyFill="1" applyAlignment="1">
      <alignment horizontal="left" vertical="top"/>
    </xf>
    <xf numFmtId="0" fontId="18" fillId="0" borderId="0" xfId="0" applyFont="1" applyAlignment="1">
      <alignment horizontal="left"/>
    </xf>
    <xf numFmtId="0" fontId="0" fillId="0" borderId="0" xfId="0" applyAlignment="1">
      <alignment horizontal="left"/>
    </xf>
    <xf numFmtId="0" fontId="31" fillId="0" borderId="0" xfId="0" applyFont="1" applyAlignment="1">
      <alignment horizontal="left"/>
    </xf>
    <xf numFmtId="0" fontId="0" fillId="26" borderId="31" xfId="0" applyFill="1" applyBorder="1"/>
    <xf numFmtId="0" fontId="30" fillId="0" borderId="17" xfId="0" applyFont="1" applyBorder="1" applyAlignment="1">
      <alignment horizontal="left" vertical="center" wrapText="1"/>
    </xf>
    <xf numFmtId="0" fontId="30" fillId="0" borderId="32" xfId="0" applyFont="1" applyBorder="1" applyAlignment="1">
      <alignment horizontal="left" vertical="center" wrapText="1"/>
    </xf>
    <xf numFmtId="0" fontId="0" fillId="27" borderId="22" xfId="0" applyFill="1" applyBorder="1" applyAlignment="1">
      <alignment horizontal="left" vertical="center" wrapText="1"/>
    </xf>
    <xf numFmtId="0" fontId="0" fillId="0" borderId="33" xfId="0" applyBorder="1" applyAlignment="1">
      <alignment horizontal="left" vertical="center" wrapText="1"/>
    </xf>
    <xf numFmtId="0" fontId="38" fillId="0" borderId="25" xfId="0" applyFont="1" applyBorder="1" applyAlignment="1">
      <alignment horizontal="left" vertical="center" wrapText="1"/>
    </xf>
    <xf numFmtId="0" fontId="38" fillId="0" borderId="14" xfId="0" applyFont="1" applyBorder="1" applyAlignment="1">
      <alignment horizontal="left" vertical="center" wrapText="1"/>
    </xf>
    <xf numFmtId="0" fontId="0" fillId="0" borderId="25" xfId="0" applyBorder="1" applyAlignment="1">
      <alignment horizontal="left" vertical="center" wrapText="1"/>
    </xf>
    <xf numFmtId="0" fontId="0" fillId="0" borderId="14" xfId="0" applyBorder="1" applyAlignment="1">
      <alignment horizontal="center" vertical="center" wrapText="1"/>
    </xf>
    <xf numFmtId="0" fontId="0" fillId="0" borderId="18" xfId="0" applyBorder="1" applyAlignment="1">
      <alignment horizontal="left" vertical="center" wrapText="1"/>
    </xf>
    <xf numFmtId="0" fontId="36" fillId="0" borderId="0" xfId="34" applyAlignment="1" applyProtection="1">
      <alignment horizontal="right"/>
    </xf>
    <xf numFmtId="0" fontId="0" fillId="29" borderId="0" xfId="0" applyFill="1" applyAlignment="1">
      <alignment horizontal="center"/>
    </xf>
    <xf numFmtId="0" fontId="0" fillId="25" borderId="34" xfId="0" applyFill="1" applyBorder="1" applyAlignment="1">
      <alignment horizontal="center" vertical="center"/>
    </xf>
    <xf numFmtId="0" fontId="0" fillId="25" borderId="35" xfId="0" applyFill="1" applyBorder="1" applyAlignment="1">
      <alignment horizontal="center" vertical="center"/>
    </xf>
    <xf numFmtId="0" fontId="27" fillId="26" borderId="0" xfId="0" applyFont="1" applyFill="1" applyAlignment="1">
      <alignment horizontal="center"/>
    </xf>
    <xf numFmtId="0" fontId="0" fillId="0" borderId="0" xfId="0" applyAlignment="1">
      <alignment horizontal="center" vertical="center"/>
    </xf>
    <xf numFmtId="0" fontId="27" fillId="0" borderId="0" xfId="0" applyFont="1" applyAlignment="1" applyProtection="1">
      <alignment horizontal="center"/>
      <protection locked="0"/>
    </xf>
    <xf numFmtId="164" fontId="27" fillId="0" borderId="0" xfId="0" applyNumberFormat="1" applyFont="1" applyAlignment="1" applyProtection="1">
      <alignment horizontal="center"/>
      <protection locked="0"/>
    </xf>
    <xf numFmtId="164" fontId="0" fillId="0" borderId="0" xfId="0" applyNumberFormat="1" applyAlignment="1" applyProtection="1">
      <alignment horizontal="center"/>
      <protection locked="0"/>
    </xf>
    <xf numFmtId="3" fontId="27" fillId="0" borderId="0" xfId="0" applyNumberFormat="1" applyFont="1" applyAlignment="1" applyProtection="1">
      <alignment horizontal="center"/>
      <protection locked="0"/>
    </xf>
    <xf numFmtId="0" fontId="0" fillId="0" borderId="0" xfId="0" applyAlignment="1" applyProtection="1">
      <alignment horizontal="center"/>
      <protection locked="0"/>
    </xf>
    <xf numFmtId="0" fontId="0" fillId="0" borderId="30" xfId="0" applyBorder="1" applyAlignment="1">
      <alignment horizontal="left" vertical="center" wrapText="1"/>
    </xf>
    <xf numFmtId="0" fontId="36" fillId="30" borderId="0" xfId="34" applyFill="1" applyAlignment="1" applyProtection="1"/>
    <xf numFmtId="0" fontId="36" fillId="31" borderId="0" xfId="34" applyFill="1" applyAlignment="1" applyProtection="1"/>
    <xf numFmtId="0" fontId="18" fillId="0" borderId="0" xfId="0" applyFont="1" applyAlignment="1">
      <alignment horizontal="right"/>
    </xf>
    <xf numFmtId="14" fontId="0" fillId="0" borderId="0" xfId="0" applyNumberFormat="1"/>
    <xf numFmtId="1" fontId="18" fillId="0" borderId="0" xfId="0" applyNumberFormat="1" applyFont="1" applyAlignment="1">
      <alignment horizontal="center"/>
    </xf>
    <xf numFmtId="0" fontId="18" fillId="0" borderId="0" xfId="0" applyFont="1" applyAlignment="1">
      <alignment horizontal="center"/>
    </xf>
    <xf numFmtId="0" fontId="0" fillId="0" borderId="36" xfId="0" applyBorder="1"/>
    <xf numFmtId="0" fontId="0" fillId="0" borderId="37" xfId="0" applyBorder="1"/>
    <xf numFmtId="0" fontId="18" fillId="0" borderId="27" xfId="0" applyFont="1" applyBorder="1"/>
    <xf numFmtId="0" fontId="18" fillId="0" borderId="36" xfId="0" applyFont="1" applyBorder="1" applyAlignment="1">
      <alignment horizontal="center"/>
    </xf>
    <xf numFmtId="0" fontId="0" fillId="32" borderId="27" xfId="0" applyFill="1" applyBorder="1"/>
    <xf numFmtId="0" fontId="0" fillId="32" borderId="36" xfId="0" applyFill="1" applyBorder="1"/>
    <xf numFmtId="0" fontId="18" fillId="32" borderId="36" xfId="0" applyFont="1" applyFill="1" applyBorder="1" applyAlignment="1">
      <alignment horizontal="center"/>
    </xf>
    <xf numFmtId="0" fontId="0" fillId="32" borderId="37" xfId="0" applyFill="1" applyBorder="1"/>
    <xf numFmtId="0" fontId="18" fillId="26" borderId="36" xfId="0" applyFont="1" applyFill="1" applyBorder="1" applyAlignment="1">
      <alignment horizontal="center" vertical="center" wrapText="1"/>
    </xf>
    <xf numFmtId="0" fontId="18" fillId="33" borderId="36" xfId="0" applyFont="1" applyFill="1" applyBorder="1" applyAlignment="1">
      <alignment horizontal="center" vertical="center" wrapText="1"/>
    </xf>
    <xf numFmtId="0" fontId="18" fillId="34" borderId="36" xfId="0" applyFont="1" applyFill="1" applyBorder="1" applyAlignment="1">
      <alignment horizontal="center" vertical="center" wrapText="1"/>
    </xf>
    <xf numFmtId="0" fontId="18" fillId="26" borderId="27" xfId="0" applyFont="1" applyFill="1" applyBorder="1" applyAlignment="1">
      <alignment horizontal="center" vertical="center" wrapText="1"/>
    </xf>
    <xf numFmtId="0" fontId="18" fillId="35" borderId="37" xfId="0" applyFont="1" applyFill="1" applyBorder="1" applyAlignment="1">
      <alignment horizontal="center" vertical="center" wrapText="1"/>
    </xf>
    <xf numFmtId="0" fontId="18" fillId="35" borderId="36" xfId="0" applyFont="1" applyFill="1" applyBorder="1" applyAlignment="1">
      <alignment horizontal="center" vertical="center" wrapText="1"/>
    </xf>
    <xf numFmtId="0" fontId="18" fillId="32" borderId="27" xfId="0" applyFont="1" applyFill="1" applyBorder="1" applyAlignment="1">
      <alignment horizontal="center" vertical="center" wrapText="1"/>
    </xf>
    <xf numFmtId="0" fontId="18" fillId="32" borderId="36" xfId="0" applyFont="1" applyFill="1" applyBorder="1" applyAlignment="1">
      <alignment horizontal="center" vertical="center" wrapText="1"/>
    </xf>
    <xf numFmtId="0" fontId="18" fillId="32" borderId="37" xfId="0" applyFont="1" applyFill="1" applyBorder="1" applyAlignment="1">
      <alignment horizontal="center" vertical="center" wrapText="1"/>
    </xf>
    <xf numFmtId="0" fontId="18" fillId="32" borderId="38" xfId="0" applyFont="1" applyFill="1" applyBorder="1" applyAlignment="1">
      <alignment horizontal="center" vertical="center" wrapText="1"/>
    </xf>
    <xf numFmtId="0" fontId="18" fillId="32" borderId="39" xfId="0" applyFont="1" applyFill="1" applyBorder="1" applyAlignment="1">
      <alignment horizontal="center" vertical="center" wrapText="1"/>
    </xf>
    <xf numFmtId="0" fontId="31" fillId="0" borderId="40" xfId="0" applyFont="1" applyBorder="1" applyAlignment="1">
      <alignment horizontal="left" vertical="center"/>
    </xf>
    <xf numFmtId="0" fontId="0" fillId="0" borderId="41" xfId="0" applyBorder="1"/>
    <xf numFmtId="0" fontId="0" fillId="0" borderId="24" xfId="0" applyBorder="1" applyAlignment="1">
      <alignment horizontal="center"/>
    </xf>
    <xf numFmtId="0" fontId="0" fillId="0" borderId="42" xfId="0" applyBorder="1"/>
    <xf numFmtId="0" fontId="0" fillId="0" borderId="40" xfId="0" applyBorder="1"/>
    <xf numFmtId="0" fontId="0" fillId="0" borderId="43" xfId="0" applyBorder="1"/>
    <xf numFmtId="0" fontId="0" fillId="0" borderId="41" xfId="0" applyBorder="1" applyAlignment="1">
      <alignment horizontal="center"/>
    </xf>
    <xf numFmtId="0" fontId="18" fillId="0" borderId="40" xfId="0" applyFont="1" applyBorder="1" applyAlignment="1">
      <alignment horizontal="left" vertical="center"/>
    </xf>
    <xf numFmtId="0" fontId="18" fillId="0" borderId="44"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0" xfId="0" applyFont="1" applyAlignment="1">
      <alignment horizontal="center" vertical="center" wrapTex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0" fillId="0" borderId="44" xfId="0" applyBorder="1" applyAlignment="1">
      <alignment horizontal="center"/>
    </xf>
    <xf numFmtId="0" fontId="0" fillId="0" borderId="40" xfId="0" applyBorder="1" applyAlignment="1">
      <alignment horizontal="center"/>
    </xf>
    <xf numFmtId="0" fontId="0" fillId="0" borderId="42" xfId="0" applyBorder="1" applyAlignment="1">
      <alignment horizontal="center"/>
    </xf>
    <xf numFmtId="0" fontId="0" fillId="26" borderId="40" xfId="0" applyFill="1" applyBorder="1" applyAlignment="1">
      <alignment horizontal="center" vertical="center"/>
    </xf>
    <xf numFmtId="0" fontId="0" fillId="26" borderId="34" xfId="0" applyFill="1" applyBorder="1" applyAlignment="1">
      <alignment horizontal="center" vertical="center"/>
    </xf>
    <xf numFmtId="0" fontId="0" fillId="26" borderId="0" xfId="0" applyFill="1" applyAlignment="1">
      <alignment horizontal="center" vertical="center"/>
    </xf>
    <xf numFmtId="0" fontId="0" fillId="26" borderId="44" xfId="0" applyFill="1" applyBorder="1" applyAlignment="1">
      <alignment horizontal="center" vertical="center"/>
    </xf>
    <xf numFmtId="0" fontId="0" fillId="26" borderId="42" xfId="0" applyFill="1" applyBorder="1"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34" xfId="0" applyBorder="1" applyAlignment="1">
      <alignment horizontal="center" vertical="center"/>
    </xf>
    <xf numFmtId="0" fontId="0" fillId="0" borderId="44" xfId="0" applyBorder="1" applyAlignment="1">
      <alignment horizontal="center" vertical="center"/>
    </xf>
    <xf numFmtId="0" fontId="0" fillId="35" borderId="40" xfId="0" applyFill="1" applyBorder="1" applyAlignment="1">
      <alignment horizontal="center" vertical="center"/>
    </xf>
    <xf numFmtId="0" fontId="0" fillId="35" borderId="0" xfId="0" applyFill="1" applyAlignment="1">
      <alignment horizontal="center" vertical="center"/>
    </xf>
    <xf numFmtId="0" fontId="0" fillId="35" borderId="44" xfId="0" applyFill="1" applyBorder="1" applyAlignment="1">
      <alignment horizontal="center" vertical="center"/>
    </xf>
    <xf numFmtId="0" fontId="0" fillId="35" borderId="42" xfId="0" applyFill="1" applyBorder="1" applyAlignment="1">
      <alignment horizontal="center" vertical="center"/>
    </xf>
    <xf numFmtId="0" fontId="0" fillId="0" borderId="44" xfId="0" applyBorder="1"/>
    <xf numFmtId="0" fontId="0" fillId="33" borderId="40" xfId="0" applyFill="1" applyBorder="1" applyAlignment="1">
      <alignment horizontal="center" vertical="center"/>
    </xf>
    <xf numFmtId="0" fontId="0" fillId="33" borderId="34" xfId="0" applyFill="1" applyBorder="1" applyAlignment="1">
      <alignment horizontal="center" vertical="center"/>
    </xf>
    <xf numFmtId="0" fontId="0" fillId="33" borderId="0" xfId="0" applyFill="1" applyAlignment="1">
      <alignment horizontal="center" vertical="center"/>
    </xf>
    <xf numFmtId="0" fontId="0" fillId="33" borderId="44" xfId="0" applyFill="1" applyBorder="1" applyAlignment="1">
      <alignment horizontal="center" vertical="center"/>
    </xf>
    <xf numFmtId="0" fontId="0" fillId="33" borderId="42" xfId="0" applyFill="1" applyBorder="1" applyAlignment="1">
      <alignment horizontal="center" vertical="center"/>
    </xf>
    <xf numFmtId="0" fontId="0" fillId="34" borderId="40" xfId="0" applyFill="1" applyBorder="1" applyAlignment="1">
      <alignment horizontal="center" vertical="center"/>
    </xf>
    <xf numFmtId="0" fontId="0" fillId="34" borderId="34" xfId="0" applyFill="1" applyBorder="1" applyAlignment="1">
      <alignment horizontal="center" vertical="center"/>
    </xf>
    <xf numFmtId="0" fontId="0" fillId="34" borderId="0" xfId="0" applyFill="1" applyAlignment="1">
      <alignment horizontal="center" vertical="center"/>
    </xf>
    <xf numFmtId="0" fontId="0" fillId="34" borderId="44" xfId="0" applyFill="1" applyBorder="1" applyAlignment="1">
      <alignment horizontal="center" vertical="center"/>
    </xf>
    <xf numFmtId="0" fontId="0" fillId="34" borderId="42" xfId="0" applyFill="1"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0" fillId="0" borderId="0" xfId="0" applyProtection="1">
      <protection locked="0"/>
    </xf>
    <xf numFmtId="0" fontId="0" fillId="0" borderId="41" xfId="0" applyBorder="1" applyProtection="1">
      <protection locked="0"/>
    </xf>
    <xf numFmtId="0" fontId="18" fillId="0" borderId="0" xfId="0" applyFont="1" applyAlignment="1" applyProtection="1">
      <alignment horizontal="center" vertical="center" wrapText="1"/>
      <protection locked="0"/>
    </xf>
    <xf numFmtId="0" fontId="18" fillId="0" borderId="44" xfId="0" applyFont="1" applyBorder="1" applyAlignment="1" applyProtection="1">
      <alignment horizontal="center" vertical="center" wrapText="1"/>
      <protection locked="0"/>
    </xf>
    <xf numFmtId="0" fontId="0" fillId="26"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33" borderId="0" xfId="0" applyFill="1" applyAlignment="1" applyProtection="1">
      <alignment horizontal="center" vertical="center"/>
      <protection locked="0"/>
    </xf>
    <xf numFmtId="0" fontId="0" fillId="34" borderId="0" xfId="0" applyFill="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7" fillId="0" borderId="47" xfId="0" applyFont="1" applyBorder="1" applyAlignment="1" applyProtection="1">
      <alignment horizontal="center"/>
      <protection locked="0"/>
    </xf>
    <xf numFmtId="0" fontId="27" fillId="0" borderId="48" xfId="0" applyFont="1" applyBorder="1" applyAlignment="1" applyProtection="1">
      <alignment horizontal="center"/>
      <protection locked="0"/>
    </xf>
    <xf numFmtId="3" fontId="27" fillId="0" borderId="49" xfId="0" applyNumberFormat="1" applyFont="1" applyBorder="1" applyAlignment="1" applyProtection="1">
      <alignment horizontal="center"/>
      <protection locked="0"/>
    </xf>
    <xf numFmtId="3" fontId="27" fillId="0" borderId="50" xfId="0" applyNumberFormat="1" applyFont="1" applyBorder="1" applyAlignment="1" applyProtection="1">
      <alignment horizontal="center"/>
      <protection locked="0"/>
    </xf>
    <xf numFmtId="0" fontId="0" fillId="0" borderId="51" xfId="0" applyBorder="1" applyAlignment="1" applyProtection="1">
      <alignment horizontal="center"/>
      <protection locked="0"/>
    </xf>
    <xf numFmtId="0" fontId="0" fillId="0" borderId="52" xfId="0" applyBorder="1" applyAlignment="1" applyProtection="1">
      <alignment horizontal="center"/>
      <protection locked="0"/>
    </xf>
    <xf numFmtId="3" fontId="0" fillId="0" borderId="50" xfId="0" applyNumberFormat="1" applyBorder="1" applyAlignment="1" applyProtection="1">
      <alignment horizontal="center"/>
      <protection locked="0"/>
    </xf>
    <xf numFmtId="0" fontId="0" fillId="0" borderId="53" xfId="0" applyBorder="1" applyAlignment="1" applyProtection="1">
      <alignment horizontal="center"/>
      <protection locked="0"/>
    </xf>
    <xf numFmtId="0" fontId="0" fillId="0" borderId="54" xfId="0" applyBorder="1" applyAlignment="1" applyProtection="1">
      <alignment horizontal="center"/>
      <protection locked="0"/>
    </xf>
    <xf numFmtId="3" fontId="0" fillId="0" borderId="55" xfId="0" applyNumberFormat="1" applyBorder="1" applyAlignment="1" applyProtection="1">
      <alignment horizontal="center"/>
      <protection locked="0"/>
    </xf>
    <xf numFmtId="165" fontId="27" fillId="0" borderId="0" xfId="0" applyNumberFormat="1" applyFont="1" applyAlignment="1" applyProtection="1">
      <alignment horizontal="center"/>
      <protection locked="0"/>
    </xf>
    <xf numFmtId="0" fontId="18" fillId="4" borderId="56" xfId="0" applyFont="1" applyFill="1" applyBorder="1" applyAlignment="1" applyProtection="1">
      <alignment horizontal="center" wrapText="1"/>
      <protection locked="0"/>
    </xf>
    <xf numFmtId="0" fontId="18" fillId="4" borderId="57" xfId="0" applyFont="1" applyFill="1" applyBorder="1" applyAlignment="1" applyProtection="1">
      <alignment horizontal="center" wrapText="1"/>
      <protection locked="0"/>
    </xf>
    <xf numFmtId="0" fontId="18" fillId="0" borderId="57" xfId="0" applyFont="1" applyBorder="1" applyAlignment="1" applyProtection="1">
      <alignment horizontal="center" wrapText="1"/>
      <protection locked="0"/>
    </xf>
    <xf numFmtId="0" fontId="18" fillId="0" borderId="58" xfId="0" applyFont="1" applyBorder="1" applyAlignment="1" applyProtection="1">
      <alignment horizontal="center" wrapText="1"/>
      <protection locked="0"/>
    </xf>
    <xf numFmtId="3" fontId="27" fillId="0" borderId="48" xfId="0" applyNumberFormat="1" applyFont="1" applyBorder="1" applyAlignment="1" applyProtection="1">
      <alignment horizontal="center"/>
      <protection locked="0"/>
    </xf>
    <xf numFmtId="3" fontId="27" fillId="0" borderId="52" xfId="0" applyNumberFormat="1" applyFont="1" applyBorder="1" applyAlignment="1" applyProtection="1">
      <alignment horizontal="center"/>
      <protection locked="0"/>
    </xf>
    <xf numFmtId="3" fontId="0" fillId="0" borderId="52" xfId="0" applyNumberFormat="1" applyBorder="1" applyAlignment="1" applyProtection="1">
      <alignment horizontal="center"/>
      <protection locked="0"/>
    </xf>
    <xf numFmtId="3" fontId="0" fillId="0" borderId="54" xfId="0" applyNumberFormat="1" applyBorder="1" applyAlignment="1" applyProtection="1">
      <alignment horizontal="center"/>
      <protection locked="0"/>
    </xf>
    <xf numFmtId="165" fontId="27" fillId="0" borderId="59" xfId="0" applyNumberFormat="1" applyFont="1" applyBorder="1" applyAlignment="1" applyProtection="1">
      <alignment horizontal="center"/>
      <protection locked="0"/>
    </xf>
    <xf numFmtId="0" fontId="0" fillId="32" borderId="38" xfId="0" applyFill="1" applyBorder="1"/>
    <xf numFmtId="0" fontId="18" fillId="32" borderId="46" xfId="0" applyFont="1" applyFill="1" applyBorder="1" applyAlignment="1">
      <alignment horizontal="center"/>
    </xf>
    <xf numFmtId="0" fontId="0" fillId="32" borderId="39" xfId="0" applyFill="1" applyBorder="1"/>
    <xf numFmtId="0" fontId="18" fillId="0" borderId="38"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5" xfId="0" applyFont="1" applyBorder="1" applyAlignment="1">
      <alignment horizontal="center" vertical="center" wrapText="1"/>
    </xf>
    <xf numFmtId="0" fontId="18" fillId="25" borderId="35" xfId="0" applyFont="1" applyFill="1" applyBorder="1" applyAlignment="1">
      <alignment horizontal="center" vertical="center" wrapText="1"/>
    </xf>
    <xf numFmtId="0" fontId="18" fillId="26" borderId="46" xfId="0" applyFont="1" applyFill="1" applyBorder="1" applyAlignment="1">
      <alignment horizontal="center" vertical="center" wrapText="1"/>
    </xf>
    <xf numFmtId="0" fontId="18" fillId="33" borderId="46" xfId="0" applyFont="1" applyFill="1" applyBorder="1" applyAlignment="1">
      <alignment horizontal="center" vertical="center" wrapText="1"/>
    </xf>
    <xf numFmtId="0" fontId="18" fillId="34" borderId="46" xfId="0" applyFont="1" applyFill="1" applyBorder="1" applyAlignment="1">
      <alignment horizontal="center" vertical="center" wrapText="1"/>
    </xf>
    <xf numFmtId="0" fontId="18" fillId="0" borderId="39" xfId="0" applyFont="1" applyBorder="1" applyAlignment="1">
      <alignment horizontal="center" vertical="center" wrapText="1"/>
    </xf>
    <xf numFmtId="0" fontId="0" fillId="0" borderId="60" xfId="0" applyBorder="1"/>
    <xf numFmtId="0" fontId="0" fillId="0" borderId="61" xfId="0" applyBorder="1"/>
    <xf numFmtId="0" fontId="18" fillId="0" borderId="61" xfId="0" applyFont="1" applyBorder="1" applyAlignment="1">
      <alignment horizontal="center"/>
    </xf>
    <xf numFmtId="0" fontId="0" fillId="0" borderId="38" xfId="0" applyBorder="1"/>
    <xf numFmtId="0" fontId="0" fillId="0" borderId="46" xfId="0" applyBorder="1"/>
    <xf numFmtId="0" fontId="18" fillId="0" borderId="46" xfId="0" applyFont="1" applyBorder="1" applyAlignment="1">
      <alignment horizontal="center"/>
    </xf>
    <xf numFmtId="0" fontId="0" fillId="0" borderId="39" xfId="0" applyBorder="1"/>
    <xf numFmtId="0" fontId="18" fillId="0" borderId="60" xfId="0" applyFont="1" applyBorder="1"/>
    <xf numFmtId="0" fontId="18" fillId="0" borderId="38" xfId="0" applyFont="1" applyBorder="1"/>
    <xf numFmtId="0" fontId="18" fillId="30" borderId="43" xfId="0" applyFont="1" applyFill="1" applyBorder="1" applyAlignment="1">
      <alignment horizontal="center" vertical="center" wrapText="1"/>
    </xf>
    <xf numFmtId="0" fontId="0" fillId="0" borderId="42" xfId="0" applyBorder="1" applyAlignment="1">
      <alignment vertical="top" wrapText="1"/>
    </xf>
    <xf numFmtId="0" fontId="43" fillId="0" borderId="42" xfId="0" applyFont="1" applyBorder="1" applyAlignment="1">
      <alignment wrapText="1"/>
    </xf>
    <xf numFmtId="0" fontId="0" fillId="0" borderId="39" xfId="0" applyBorder="1" applyAlignment="1">
      <alignment vertical="top" wrapText="1"/>
    </xf>
    <xf numFmtId="0" fontId="18" fillId="30" borderId="41" xfId="0" applyFont="1" applyFill="1" applyBorder="1" applyAlignment="1">
      <alignment horizontal="center" vertical="center" wrapText="1"/>
    </xf>
    <xf numFmtId="0" fontId="0" fillId="0" borderId="44" xfId="0" applyBorder="1" applyAlignment="1">
      <alignment vertical="top" wrapText="1"/>
    </xf>
    <xf numFmtId="0" fontId="0" fillId="0" borderId="45" xfId="0" applyBorder="1" applyAlignment="1">
      <alignment vertical="top" wrapText="1"/>
    </xf>
    <xf numFmtId="0" fontId="18" fillId="30" borderId="62" xfId="0" applyFont="1" applyFill="1" applyBorder="1" applyAlignment="1">
      <alignment horizontal="center" vertical="center" wrapText="1"/>
    </xf>
    <xf numFmtId="0" fontId="0" fillId="0" borderId="63" xfId="0" applyBorder="1"/>
    <xf numFmtId="0" fontId="0" fillId="0" borderId="63" xfId="0" applyBorder="1" applyAlignment="1">
      <alignment vertical="top" wrapText="1"/>
    </xf>
    <xf numFmtId="0" fontId="0" fillId="0" borderId="64" xfId="0" applyBorder="1" applyAlignment="1">
      <alignment vertical="top" wrapText="1"/>
    </xf>
    <xf numFmtId="0" fontId="0" fillId="26" borderId="0" xfId="0" applyFill="1" applyAlignment="1">
      <alignment horizontal="left"/>
    </xf>
    <xf numFmtId="0" fontId="18" fillId="0" borderId="60" xfId="0" applyFont="1" applyBorder="1" applyAlignment="1">
      <alignment horizontal="left"/>
    </xf>
    <xf numFmtId="166" fontId="0" fillId="0" borderId="0" xfId="0" applyNumberFormat="1" applyProtection="1">
      <protection locked="0"/>
    </xf>
    <xf numFmtId="166" fontId="18" fillId="0" borderId="0" xfId="0" applyNumberFormat="1" applyFont="1" applyAlignment="1" applyProtection="1">
      <alignment horizontal="center" vertical="center" wrapText="1"/>
      <protection locked="0"/>
    </xf>
    <xf numFmtId="3" fontId="0" fillId="0" borderId="0" xfId="0" applyNumberFormat="1" applyAlignment="1" applyProtection="1">
      <alignment horizontal="center"/>
      <protection locked="0"/>
    </xf>
    <xf numFmtId="9" fontId="0" fillId="0" borderId="0" xfId="0" applyNumberFormat="1" applyAlignment="1" applyProtection="1">
      <alignment horizontal="center"/>
      <protection locked="0"/>
    </xf>
    <xf numFmtId="0" fontId="31" fillId="0" borderId="61" xfId="0" applyFont="1" applyBorder="1"/>
    <xf numFmtId="0" fontId="36" fillId="0" borderId="0" xfId="34" applyProtection="1">
      <alignment vertical="top"/>
    </xf>
    <xf numFmtId="14" fontId="27" fillId="0" borderId="48" xfId="0" applyNumberFormat="1" applyFont="1" applyBorder="1" applyAlignment="1" applyProtection="1">
      <alignment horizontal="center"/>
      <protection locked="0"/>
    </xf>
    <xf numFmtId="14" fontId="27" fillId="0" borderId="65" xfId="0" applyNumberFormat="1" applyFont="1" applyBorder="1" applyAlignment="1" applyProtection="1">
      <alignment horizontal="center"/>
      <protection locked="0"/>
    </xf>
    <xf numFmtId="14" fontId="27" fillId="0" borderId="52" xfId="0" applyNumberFormat="1" applyFont="1" applyBorder="1" applyAlignment="1" applyProtection="1">
      <alignment horizontal="center"/>
      <protection locked="0"/>
    </xf>
    <xf numFmtId="14" fontId="27" fillId="0" borderId="66" xfId="0" applyNumberFormat="1" applyFont="1" applyBorder="1" applyAlignment="1" applyProtection="1">
      <alignment horizontal="center"/>
      <protection locked="0"/>
    </xf>
    <xf numFmtId="14" fontId="0" fillId="0" borderId="52" xfId="0" applyNumberFormat="1" applyBorder="1" applyAlignment="1" applyProtection="1">
      <alignment horizontal="center"/>
      <protection locked="0"/>
    </xf>
    <xf numFmtId="14" fontId="0" fillId="0" borderId="66" xfId="0" applyNumberFormat="1" applyBorder="1" applyAlignment="1" applyProtection="1">
      <alignment horizontal="center"/>
      <protection locked="0"/>
    </xf>
    <xf numFmtId="14" fontId="0" fillId="0" borderId="54" xfId="0" applyNumberFormat="1" applyBorder="1" applyAlignment="1" applyProtection="1">
      <alignment horizontal="center"/>
      <protection locked="0"/>
    </xf>
    <xf numFmtId="14" fontId="0" fillId="0" borderId="67" xfId="0" applyNumberFormat="1" applyBorder="1" applyAlignment="1" applyProtection="1">
      <alignment horizontal="center"/>
      <protection locked="0"/>
    </xf>
    <xf numFmtId="0" fontId="0" fillId="4" borderId="68" xfId="0" applyFill="1" applyBorder="1" applyAlignment="1">
      <alignment horizontal="left" vertical="center" wrapText="1"/>
    </xf>
    <xf numFmtId="0" fontId="0" fillId="0" borderId="0" xfId="0" applyAlignment="1">
      <alignment horizontal="left" vertical="top"/>
    </xf>
    <xf numFmtId="0" fontId="0" fillId="33" borderId="18" xfId="0" applyFill="1" applyBorder="1"/>
    <xf numFmtId="0" fontId="0" fillId="37" borderId="31" xfId="0" applyFill="1" applyBorder="1"/>
    <xf numFmtId="0" fontId="0" fillId="36" borderId="18" xfId="0" applyFill="1" applyBorder="1"/>
    <xf numFmtId="0" fontId="0" fillId="33" borderId="44" xfId="0" applyFill="1" applyBorder="1" applyAlignment="1" applyProtection="1">
      <alignment horizontal="center" vertical="center"/>
      <protection locked="0"/>
    </xf>
    <xf numFmtId="0" fontId="0" fillId="26" borderId="44" xfId="0" applyFill="1" applyBorder="1" applyAlignment="1" applyProtection="1">
      <alignment horizontal="center" vertical="center"/>
      <protection locked="0"/>
    </xf>
    <xf numFmtId="0" fontId="18" fillId="38" borderId="46" xfId="0" applyFont="1" applyFill="1" applyBorder="1" applyAlignment="1">
      <alignment horizontal="center" vertical="center" wrapText="1"/>
    </xf>
    <xf numFmtId="0" fontId="0" fillId="34" borderId="44" xfId="0" applyFill="1" applyBorder="1" applyAlignment="1" applyProtection="1">
      <alignment horizontal="center" vertical="center"/>
      <protection locked="0"/>
    </xf>
    <xf numFmtId="0" fontId="0" fillId="0" borderId="42" xfId="0" applyBorder="1" applyProtection="1">
      <protection locked="0"/>
    </xf>
    <xf numFmtId="0" fontId="0" fillId="0" borderId="42" xfId="0" applyBorder="1" applyAlignment="1" applyProtection="1">
      <alignment horizontal="left" vertical="center" wrapText="1"/>
      <protection locked="0"/>
    </xf>
    <xf numFmtId="0" fontId="0" fillId="26" borderId="42" xfId="0" applyFill="1" applyBorder="1" applyAlignment="1" applyProtection="1">
      <alignment horizontal="left" vertical="center" wrapText="1"/>
      <protection locked="0"/>
    </xf>
    <xf numFmtId="0" fontId="0" fillId="33" borderId="42" xfId="0" applyFill="1" applyBorder="1" applyAlignment="1" applyProtection="1">
      <alignment horizontal="left" vertical="center" wrapText="1"/>
      <protection locked="0"/>
    </xf>
    <xf numFmtId="0" fontId="0" fillId="34" borderId="42" xfId="0" applyFill="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34" borderId="69" xfId="0" applyFill="1" applyBorder="1" applyAlignment="1">
      <alignment horizontal="center" vertical="center"/>
    </xf>
    <xf numFmtId="0" fontId="18" fillId="39" borderId="37" xfId="0" applyFont="1" applyFill="1" applyBorder="1" applyAlignment="1">
      <alignment horizontal="center" vertical="center" wrapText="1"/>
    </xf>
    <xf numFmtId="0" fontId="0" fillId="34" borderId="70" xfId="0" applyFill="1" applyBorder="1" applyAlignment="1">
      <alignment horizontal="center" vertical="center"/>
    </xf>
    <xf numFmtId="0" fontId="18" fillId="38" borderId="71" xfId="0" applyFont="1" applyFill="1" applyBorder="1" applyAlignment="1">
      <alignment horizontal="center" vertical="center" wrapText="1"/>
    </xf>
    <xf numFmtId="0" fontId="0" fillId="0" borderId="44" xfId="0" applyBorder="1" applyProtection="1">
      <protection locked="0"/>
    </xf>
    <xf numFmtId="14" fontId="0" fillId="26" borderId="44" xfId="0" applyNumberFormat="1" applyFill="1" applyBorder="1" applyAlignment="1" applyProtection="1">
      <alignment horizontal="center" vertical="center"/>
      <protection locked="0"/>
    </xf>
    <xf numFmtId="14" fontId="0" fillId="33" borderId="44" xfId="0" applyNumberFormat="1" applyFill="1" applyBorder="1" applyAlignment="1" applyProtection="1">
      <alignment horizontal="center" vertical="center"/>
      <protection locked="0"/>
    </xf>
    <xf numFmtId="0" fontId="18" fillId="38" borderId="38" xfId="0" applyFont="1" applyFill="1" applyBorder="1" applyAlignment="1">
      <alignment horizontal="center" vertical="center" wrapText="1"/>
    </xf>
    <xf numFmtId="14" fontId="18" fillId="0" borderId="0" xfId="0" applyNumberFormat="1" applyFont="1"/>
    <xf numFmtId="0" fontId="18" fillId="0" borderId="0" xfId="0" applyFont="1" applyAlignment="1" applyProtection="1">
      <alignment horizontal="center"/>
      <protection locked="0"/>
    </xf>
    <xf numFmtId="0" fontId="36" fillId="37" borderId="0" xfId="34" applyFill="1" applyAlignment="1">
      <alignment horizontal="center"/>
      <protection locked="0"/>
    </xf>
    <xf numFmtId="0" fontId="36" fillId="0" borderId="0" xfId="34" applyAlignment="1">
      <alignment horizontal="right"/>
      <protection locked="0"/>
    </xf>
    <xf numFmtId="0" fontId="36" fillId="0" borderId="0" xfId="34" applyAlignment="1">
      <alignment horizontal="center"/>
      <protection locked="0"/>
    </xf>
    <xf numFmtId="0" fontId="0" fillId="0" borderId="28" xfId="0" applyBorder="1" applyAlignment="1" applyProtection="1">
      <alignment horizontal="center"/>
      <protection locked="0"/>
    </xf>
    <xf numFmtId="17" fontId="0" fillId="0" borderId="0" xfId="0" applyNumberFormat="1" applyAlignment="1" applyProtection="1">
      <alignment horizontal="center" wrapText="1"/>
      <protection locked="0"/>
    </xf>
    <xf numFmtId="0" fontId="36" fillId="0" borderId="0" xfId="34" applyAlignment="1">
      <protection locked="0"/>
    </xf>
    <xf numFmtId="0" fontId="18" fillId="4" borderId="72" xfId="0" applyFont="1" applyFill="1" applyBorder="1" applyAlignment="1" applyProtection="1">
      <alignment horizontal="center" wrapText="1"/>
      <protection locked="0"/>
    </xf>
    <xf numFmtId="0" fontId="27" fillId="36" borderId="0" xfId="0" applyFont="1" applyFill="1" applyAlignment="1">
      <alignment horizontal="center"/>
    </xf>
    <xf numFmtId="0" fontId="0" fillId="0" borderId="0" xfId="0" applyAlignment="1">
      <alignment vertical="center"/>
    </xf>
    <xf numFmtId="0" fontId="44" fillId="22" borderId="34" xfId="37" applyFont="1" applyBorder="1" applyAlignment="1">
      <alignment horizontal="center" vertical="center"/>
    </xf>
    <xf numFmtId="0" fontId="44" fillId="4" borderId="34" xfId="29" applyFont="1" applyBorder="1" applyAlignment="1">
      <alignment horizontal="center" vertical="center"/>
    </xf>
    <xf numFmtId="0" fontId="0" fillId="25" borderId="73" xfId="0" applyFill="1" applyBorder="1" applyAlignment="1">
      <alignment horizontal="center" vertical="center"/>
    </xf>
    <xf numFmtId="0" fontId="0" fillId="0" borderId="34" xfId="0" applyBorder="1"/>
    <xf numFmtId="0" fontId="7" fillId="4" borderId="0" xfId="29"/>
    <xf numFmtId="0" fontId="0" fillId="0" borderId="74" xfId="0" applyBorder="1"/>
    <xf numFmtId="0" fontId="0" fillId="0" borderId="69" xfId="0" applyBorder="1"/>
    <xf numFmtId="0" fontId="0" fillId="0" borderId="69" xfId="0" applyBorder="1" applyAlignment="1">
      <alignment horizontal="center" vertical="center"/>
    </xf>
    <xf numFmtId="0" fontId="7" fillId="4" borderId="44" xfId="29" applyBorder="1"/>
    <xf numFmtId="0" fontId="0" fillId="0" borderId="74" xfId="0" applyBorder="1" applyAlignment="1" applyProtection="1">
      <alignment horizontal="left" vertical="center" wrapText="1"/>
      <protection locked="0"/>
    </xf>
    <xf numFmtId="0" fontId="0" fillId="0" borderId="40" xfId="0" applyBorder="1" applyAlignment="1">
      <alignment vertical="top" wrapText="1"/>
    </xf>
    <xf numFmtId="0" fontId="0" fillId="33" borderId="44" xfId="0" applyFill="1" applyBorder="1" applyAlignment="1">
      <alignment horizontal="center" vertical="center" wrapText="1"/>
    </xf>
    <xf numFmtId="0" fontId="0" fillId="40" borderId="40" xfId="0" applyFill="1" applyBorder="1" applyAlignment="1">
      <alignment horizontal="center" vertical="center"/>
    </xf>
    <xf numFmtId="0" fontId="0" fillId="40" borderId="34" xfId="0" applyFill="1" applyBorder="1" applyAlignment="1">
      <alignment horizontal="center" vertical="center"/>
    </xf>
    <xf numFmtId="14" fontId="0" fillId="26" borderId="0" xfId="0" applyNumberFormat="1" applyFill="1" applyAlignment="1" applyProtection="1">
      <alignment horizontal="center" vertical="center"/>
      <protection locked="0"/>
    </xf>
    <xf numFmtId="14" fontId="0" fillId="0" borderId="0" xfId="0" applyNumberFormat="1" applyAlignment="1" applyProtection="1">
      <alignment horizontal="center" vertical="center"/>
      <protection locked="0"/>
    </xf>
    <xf numFmtId="14" fontId="0" fillId="0" borderId="44" xfId="0" applyNumberFormat="1" applyBorder="1" applyAlignment="1" applyProtection="1">
      <alignment horizontal="center" vertical="center"/>
      <protection locked="0"/>
    </xf>
    <xf numFmtId="14" fontId="0" fillId="0" borderId="44" xfId="0" applyNumberFormat="1" applyBorder="1"/>
    <xf numFmtId="14" fontId="18" fillId="0" borderId="0" xfId="0" applyNumberFormat="1" applyFont="1" applyAlignment="1" applyProtection="1">
      <alignment horizontal="center" vertical="center" wrapText="1"/>
      <protection locked="0"/>
    </xf>
    <xf numFmtId="14" fontId="18" fillId="0" borderId="44" xfId="0" applyNumberFormat="1" applyFont="1" applyBorder="1" applyAlignment="1" applyProtection="1">
      <alignment horizontal="center" vertical="center" wrapText="1"/>
      <protection locked="0"/>
    </xf>
    <xf numFmtId="14" fontId="0" fillId="33" borderId="0" xfId="0" applyNumberFormat="1" applyFill="1" applyAlignment="1" applyProtection="1">
      <alignment horizontal="center" vertical="center"/>
      <protection locked="0"/>
    </xf>
    <xf numFmtId="14" fontId="0" fillId="34" borderId="0" xfId="0" applyNumberFormat="1" applyFill="1" applyAlignment="1" applyProtection="1">
      <alignment horizontal="center" vertical="center"/>
      <protection locked="0"/>
    </xf>
    <xf numFmtId="14" fontId="0" fillId="34" borderId="44" xfId="0" applyNumberFormat="1" applyFill="1" applyBorder="1" applyAlignment="1" applyProtection="1">
      <alignment horizontal="center" vertical="center"/>
      <protection locked="0"/>
    </xf>
    <xf numFmtId="14" fontId="0" fillId="0" borderId="46" xfId="0" applyNumberFormat="1" applyBorder="1" applyAlignment="1" applyProtection="1">
      <alignment horizontal="center" vertical="center"/>
      <protection locked="0"/>
    </xf>
    <xf numFmtId="14" fontId="0" fillId="0" borderId="45" xfId="0" applyNumberFormat="1" applyBorder="1" applyAlignment="1" applyProtection="1">
      <alignment horizontal="center" vertical="center"/>
      <protection locked="0"/>
    </xf>
    <xf numFmtId="0" fontId="7" fillId="4" borderId="44" xfId="29" applyBorder="1" applyAlignment="1">
      <alignment horizontal="center" vertical="center"/>
    </xf>
    <xf numFmtId="0" fontId="7" fillId="4" borderId="0" xfId="29" applyAlignment="1">
      <alignment horizontal="center" vertical="center"/>
    </xf>
    <xf numFmtId="0" fontId="0" fillId="40" borderId="0" xfId="0" applyFill="1" applyAlignment="1">
      <alignment horizontal="center" vertical="center"/>
    </xf>
    <xf numFmtId="0" fontId="0" fillId="40" borderId="42" xfId="0" applyFill="1" applyBorder="1" applyAlignment="1">
      <alignment horizontal="center" vertical="center"/>
    </xf>
    <xf numFmtId="0" fontId="0" fillId="4" borderId="0" xfId="29" applyFont="1" applyAlignment="1">
      <alignment vertical="center"/>
    </xf>
    <xf numFmtId="0" fontId="11" fillId="7" borderId="84" xfId="35" applyBorder="1" applyAlignment="1">
      <alignment horizontal="center" vertical="center"/>
    </xf>
    <xf numFmtId="0" fontId="18" fillId="0" borderId="0" xfId="0" applyFont="1" applyAlignment="1">
      <alignment vertical="top" wrapText="1"/>
    </xf>
    <xf numFmtId="0" fontId="0" fillId="0" borderId="0" xfId="0" applyAlignment="1">
      <alignment vertical="top" wrapText="1"/>
    </xf>
    <xf numFmtId="0" fontId="0" fillId="0" borderId="85" xfId="0" applyBorder="1" applyAlignment="1">
      <alignment vertical="top" wrapText="1"/>
    </xf>
    <xf numFmtId="0" fontId="0" fillId="0" borderId="86" xfId="0" applyBorder="1" applyAlignment="1">
      <alignment vertical="top" wrapText="1"/>
    </xf>
    <xf numFmtId="0" fontId="18" fillId="0" borderId="0" xfId="0" applyFont="1" applyAlignment="1">
      <alignment horizontal="center" vertical="top" wrapText="1"/>
    </xf>
    <xf numFmtId="0" fontId="0" fillId="0" borderId="0" xfId="0" applyAlignment="1">
      <alignment horizontal="center" vertical="top" wrapText="1"/>
    </xf>
    <xf numFmtId="0" fontId="0" fillId="0" borderId="86" xfId="0" applyBorder="1" applyAlignment="1">
      <alignment horizontal="center" vertical="top" wrapText="1"/>
    </xf>
    <xf numFmtId="0" fontId="0" fillId="0" borderId="87" xfId="0" applyBorder="1" applyAlignment="1">
      <alignment horizontal="center" vertical="top" wrapText="1"/>
    </xf>
    <xf numFmtId="14" fontId="0" fillId="40" borderId="0" xfId="0" applyNumberFormat="1" applyFill="1" applyAlignment="1" applyProtection="1">
      <alignment horizontal="center" vertical="center"/>
      <protection locked="0"/>
    </xf>
    <xf numFmtId="14" fontId="0" fillId="40" borderId="44" xfId="0" applyNumberFormat="1" applyFill="1" applyBorder="1" applyAlignment="1" applyProtection="1">
      <alignment horizontal="center" vertical="center"/>
      <protection locked="0"/>
    </xf>
    <xf numFmtId="0" fontId="0" fillId="40" borderId="0" xfId="0" applyFill="1" applyAlignment="1" applyProtection="1">
      <alignment horizontal="center" vertical="center"/>
      <protection locked="0"/>
    </xf>
    <xf numFmtId="0" fontId="0" fillId="40" borderId="44" xfId="0" applyFill="1" applyBorder="1" applyAlignment="1" applyProtection="1">
      <alignment horizontal="center" vertical="center"/>
      <protection locked="0"/>
    </xf>
    <xf numFmtId="0" fontId="0" fillId="40" borderId="44" xfId="0" applyFill="1" applyBorder="1" applyAlignment="1">
      <alignment horizontal="center" vertical="center"/>
    </xf>
    <xf numFmtId="0" fontId="0" fillId="40" borderId="42" xfId="0" applyFill="1" applyBorder="1" applyAlignment="1" applyProtection="1">
      <alignment horizontal="left" vertical="center" wrapText="1"/>
      <protection locked="0"/>
    </xf>
    <xf numFmtId="0" fontId="0" fillId="0" borderId="73" xfId="0" applyBorder="1" applyAlignment="1">
      <alignment horizontal="center" vertical="center"/>
    </xf>
    <xf numFmtId="0" fontId="0" fillId="41" borderId="34" xfId="0" applyFill="1" applyBorder="1" applyAlignment="1">
      <alignment horizontal="center" vertical="center"/>
    </xf>
    <xf numFmtId="0" fontId="0" fillId="42" borderId="40" xfId="0" applyFill="1" applyBorder="1" applyAlignment="1">
      <alignment horizontal="center" vertical="center"/>
    </xf>
    <xf numFmtId="0" fontId="0" fillId="42" borderId="34" xfId="0" applyFill="1" applyBorder="1" applyAlignment="1">
      <alignment horizontal="center" vertical="center"/>
    </xf>
    <xf numFmtId="14" fontId="0" fillId="42" borderId="0" xfId="0" applyNumberFormat="1" applyFill="1" applyAlignment="1" applyProtection="1">
      <alignment horizontal="center" vertical="center"/>
      <protection locked="0"/>
    </xf>
    <xf numFmtId="14" fontId="0" fillId="42" borderId="44" xfId="0" applyNumberFormat="1" applyFill="1" applyBorder="1" applyAlignment="1" applyProtection="1">
      <alignment horizontal="center" vertical="center"/>
      <protection locked="0"/>
    </xf>
    <xf numFmtId="0" fontId="0" fillId="42" borderId="0" xfId="0" applyFill="1" applyAlignment="1" applyProtection="1">
      <alignment horizontal="center" vertical="center"/>
      <protection locked="0"/>
    </xf>
    <xf numFmtId="0" fontId="0" fillId="42" borderId="44" xfId="0" applyFill="1" applyBorder="1" applyAlignment="1" applyProtection="1">
      <alignment horizontal="center" vertical="center"/>
      <protection locked="0"/>
    </xf>
    <xf numFmtId="0" fontId="0" fillId="42" borderId="0" xfId="0" applyFill="1" applyAlignment="1">
      <alignment horizontal="center" vertical="center"/>
    </xf>
    <xf numFmtId="0" fontId="0" fillId="42" borderId="44" xfId="0" applyFill="1" applyBorder="1" applyAlignment="1">
      <alignment horizontal="center" vertical="center"/>
    </xf>
    <xf numFmtId="0" fontId="0" fillId="42" borderId="42" xfId="0" applyFill="1" applyBorder="1" applyAlignment="1" applyProtection="1">
      <alignment horizontal="left" vertical="center" wrapText="1"/>
      <protection locked="0"/>
    </xf>
    <xf numFmtId="0" fontId="0" fillId="42" borderId="40" xfId="0" applyFill="1" applyBorder="1"/>
    <xf numFmtId="0" fontId="0" fillId="42" borderId="42" xfId="0" applyFill="1" applyBorder="1"/>
    <xf numFmtId="0" fontId="0" fillId="42" borderId="42" xfId="0" applyFill="1" applyBorder="1" applyAlignment="1">
      <alignment horizontal="center" vertical="center"/>
    </xf>
    <xf numFmtId="0" fontId="0" fillId="43" borderId="0" xfId="0" applyFill="1" applyAlignment="1">
      <alignment horizontal="center" vertical="center"/>
    </xf>
    <xf numFmtId="14" fontId="0" fillId="42" borderId="0" xfId="0" applyNumberFormat="1" applyFill="1"/>
    <xf numFmtId="14" fontId="0" fillId="42" borderId="44" xfId="0" applyNumberFormat="1" applyFill="1" applyBorder="1"/>
    <xf numFmtId="0" fontId="0" fillId="42" borderId="0" xfId="0" applyFill="1"/>
    <xf numFmtId="0" fontId="0" fillId="42" borderId="74" xfId="0" applyFill="1" applyBorder="1"/>
    <xf numFmtId="0" fontId="0" fillId="42" borderId="69" xfId="0" applyFill="1" applyBorder="1"/>
    <xf numFmtId="0" fontId="0" fillId="44" borderId="40" xfId="0" applyFill="1" applyBorder="1" applyAlignment="1">
      <alignment horizontal="center" vertical="center"/>
    </xf>
    <xf numFmtId="0" fontId="0" fillId="44" borderId="34" xfId="0" applyFill="1" applyBorder="1" applyAlignment="1">
      <alignment horizontal="center" vertical="center"/>
    </xf>
    <xf numFmtId="14" fontId="0" fillId="44" borderId="0" xfId="0" applyNumberFormat="1" applyFill="1" applyAlignment="1" applyProtection="1">
      <alignment horizontal="center" vertical="center"/>
      <protection locked="0"/>
    </xf>
    <xf numFmtId="14" fontId="0" fillId="44" borderId="44" xfId="0" applyNumberFormat="1" applyFill="1" applyBorder="1" applyAlignment="1" applyProtection="1">
      <alignment horizontal="center" vertical="center"/>
      <protection locked="0"/>
    </xf>
    <xf numFmtId="0" fontId="0" fillId="44" borderId="0" xfId="0" applyFill="1" applyAlignment="1" applyProtection="1">
      <alignment horizontal="center" vertical="center"/>
      <protection locked="0"/>
    </xf>
    <xf numFmtId="0" fontId="0" fillId="44" borderId="44" xfId="0" applyFill="1" applyBorder="1" applyAlignment="1" applyProtection="1">
      <alignment horizontal="center" vertical="center"/>
      <protection locked="0"/>
    </xf>
    <xf numFmtId="0" fontId="0" fillId="44" borderId="0" xfId="0" applyFill="1" applyAlignment="1">
      <alignment horizontal="center" vertical="center"/>
    </xf>
    <xf numFmtId="0" fontId="0" fillId="44" borderId="44" xfId="0" applyFill="1" applyBorder="1" applyAlignment="1">
      <alignment horizontal="center" vertical="center"/>
    </xf>
    <xf numFmtId="0" fontId="0" fillId="44" borderId="42" xfId="0" applyFill="1" applyBorder="1" applyAlignment="1" applyProtection="1">
      <alignment horizontal="left" vertical="center" wrapText="1"/>
      <protection locked="0"/>
    </xf>
    <xf numFmtId="0" fontId="0" fillId="44" borderId="42" xfId="0" applyFill="1" applyBorder="1" applyAlignment="1">
      <alignment horizontal="center" vertical="center"/>
    </xf>
    <xf numFmtId="0" fontId="18" fillId="42" borderId="45" xfId="0" applyFont="1" applyFill="1" applyBorder="1" applyAlignment="1">
      <alignment horizontal="center" vertical="center" wrapText="1"/>
    </xf>
    <xf numFmtId="0" fontId="1" fillId="6" borderId="0" xfId="5" applyAlignment="1">
      <alignment horizontal="center" vertical="center"/>
    </xf>
    <xf numFmtId="0" fontId="0" fillId="0" borderId="88" xfId="0" applyBorder="1"/>
    <xf numFmtId="0" fontId="34" fillId="4" borderId="0" xfId="29" applyFont="1" applyAlignment="1">
      <alignment horizontal="center" vertical="center"/>
    </xf>
    <xf numFmtId="0" fontId="34" fillId="4" borderId="44" xfId="29" applyFont="1" applyBorder="1" applyAlignment="1">
      <alignment horizontal="center" vertical="center"/>
    </xf>
    <xf numFmtId="0" fontId="0" fillId="26" borderId="44" xfId="0" applyFill="1" applyBorder="1" applyAlignment="1">
      <alignment vertical="center" wrapText="1"/>
    </xf>
    <xf numFmtId="0" fontId="0" fillId="0" borderId="44" xfId="0" applyBorder="1" applyAlignment="1">
      <alignment vertical="center" wrapText="1"/>
    </xf>
    <xf numFmtId="0" fontId="0" fillId="42" borderId="44" xfId="0" applyFill="1" applyBorder="1" applyAlignment="1">
      <alignment vertical="center" wrapText="1"/>
    </xf>
    <xf numFmtId="0" fontId="0" fillId="42" borderId="0" xfId="0" applyFill="1" applyAlignment="1">
      <alignment vertical="center"/>
    </xf>
    <xf numFmtId="0" fontId="0" fillId="40" borderId="0" xfId="0" applyFill="1" applyAlignment="1">
      <alignment vertical="center"/>
    </xf>
    <xf numFmtId="0" fontId="0" fillId="33" borderId="44" xfId="0" applyFill="1" applyBorder="1" applyAlignment="1">
      <alignment vertical="center" wrapText="1"/>
    </xf>
    <xf numFmtId="0" fontId="0" fillId="22" borderId="40" xfId="37" applyFont="1" applyBorder="1" applyAlignment="1">
      <alignment horizontal="center" vertical="center"/>
    </xf>
    <xf numFmtId="0" fontId="0" fillId="22" borderId="44" xfId="37" applyFont="1" applyBorder="1" applyAlignment="1">
      <alignment vertical="center" wrapText="1"/>
    </xf>
    <xf numFmtId="0" fontId="0" fillId="33" borderId="0" xfId="0" applyFill="1" applyAlignment="1">
      <alignment horizontal="center" vertical="center" wrapText="1"/>
    </xf>
    <xf numFmtId="0" fontId="0" fillId="34" borderId="44" xfId="0" applyFill="1" applyBorder="1" applyAlignment="1">
      <alignment vertical="center" wrapText="1"/>
    </xf>
    <xf numFmtId="0" fontId="0" fillId="40" borderId="44" xfId="0" applyFill="1" applyBorder="1" applyAlignment="1">
      <alignment vertical="center" wrapText="1"/>
    </xf>
    <xf numFmtId="0" fontId="0" fillId="44" borderId="44" xfId="0" applyFill="1" applyBorder="1" applyAlignment="1">
      <alignment vertical="center" wrapText="1"/>
    </xf>
    <xf numFmtId="0" fontId="0" fillId="42" borderId="0" xfId="0" applyFill="1" applyAlignment="1">
      <alignment horizontal="center"/>
    </xf>
    <xf numFmtId="0" fontId="0" fillId="0" borderId="45" xfId="0" applyBorder="1" applyAlignment="1">
      <alignment vertical="center" wrapText="1"/>
    </xf>
    <xf numFmtId="0" fontId="52" fillId="4" borderId="0" xfId="29" applyFont="1" applyAlignment="1">
      <alignment horizontal="center" vertical="center"/>
    </xf>
    <xf numFmtId="0" fontId="0" fillId="22" borderId="0" xfId="37" applyFont="1" applyAlignment="1">
      <alignment vertical="center" wrapText="1"/>
    </xf>
    <xf numFmtId="0" fontId="0" fillId="22" borderId="0" xfId="37" applyFont="1" applyAlignment="1">
      <alignment vertical="center"/>
    </xf>
    <xf numFmtId="0" fontId="0" fillId="4" borderId="40" xfId="29" applyFont="1" applyBorder="1" applyAlignment="1">
      <alignment horizontal="center" vertical="center"/>
    </xf>
    <xf numFmtId="0" fontId="0" fillId="4" borderId="44" xfId="29" applyFont="1" applyBorder="1" applyAlignment="1">
      <alignment vertical="center" wrapText="1"/>
    </xf>
    <xf numFmtId="0" fontId="0" fillId="0" borderId="0" xfId="0" applyAlignment="1">
      <alignment wrapText="1"/>
    </xf>
    <xf numFmtId="0" fontId="0" fillId="0" borderId="0" xfId="0"/>
    <xf numFmtId="0" fontId="0" fillId="0" borderId="13" xfId="0" applyBorder="1" applyAlignment="1">
      <alignment horizontal="left" vertical="center" wrapText="1"/>
    </xf>
    <xf numFmtId="0" fontId="0" fillId="0" borderId="20" xfId="0" applyBorder="1" applyAlignment="1">
      <alignment horizontal="center" vertical="center" wrapText="1"/>
    </xf>
    <xf numFmtId="0" fontId="0" fillId="0" borderId="30" xfId="0" applyBorder="1" applyAlignment="1">
      <alignment horizontal="center" vertical="center" wrapText="1"/>
    </xf>
    <xf numFmtId="0" fontId="0" fillId="4" borderId="78" xfId="0" applyFill="1" applyBorder="1" applyAlignment="1">
      <alignment horizontal="left" vertical="center" wrapText="1"/>
    </xf>
    <xf numFmtId="0" fontId="0" fillId="4" borderId="79" xfId="0" applyFill="1" applyBorder="1" applyAlignment="1">
      <alignment horizontal="left" vertical="center" wrapText="1"/>
    </xf>
    <xf numFmtId="0" fontId="18" fillId="0" borderId="75" xfId="0" applyFont="1" applyBorder="1" applyAlignment="1">
      <alignment horizontal="left" vertical="center"/>
    </xf>
    <xf numFmtId="0" fontId="0" fillId="4" borderId="80" xfId="0" applyFill="1" applyBorder="1" applyAlignment="1">
      <alignment horizontal="left" vertical="center" wrapText="1"/>
    </xf>
    <xf numFmtId="0" fontId="18" fillId="0" borderId="21" xfId="0" applyFont="1" applyBorder="1" applyAlignment="1">
      <alignment horizontal="left" vertical="center"/>
    </xf>
    <xf numFmtId="0" fontId="18" fillId="0" borderId="75" xfId="0" applyFont="1" applyBorder="1" applyAlignment="1">
      <alignment horizontal="left" vertical="center" wrapText="1"/>
    </xf>
    <xf numFmtId="0" fontId="19" fillId="0" borderId="76" xfId="0" applyFont="1" applyBorder="1" applyAlignment="1">
      <alignment horizontal="center"/>
    </xf>
    <xf numFmtId="0" fontId="31" fillId="0" borderId="77" xfId="0" applyFont="1" applyBorder="1" applyAlignment="1">
      <alignment horizontal="center"/>
    </xf>
    <xf numFmtId="0" fontId="22"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wrapText="1"/>
    </xf>
    <xf numFmtId="0" fontId="28" fillId="0" borderId="80" xfId="0" applyFont="1" applyBorder="1" applyAlignment="1">
      <alignment horizontal="center" vertical="center" wrapText="1"/>
    </xf>
    <xf numFmtId="0" fontId="31" fillId="0" borderId="81" xfId="0" applyFont="1" applyBorder="1" applyAlignment="1" applyProtection="1">
      <alignment horizontal="center"/>
      <protection locked="0"/>
    </xf>
    <xf numFmtId="0" fontId="31" fillId="0" borderId="82" xfId="0" applyFont="1" applyBorder="1" applyAlignment="1" applyProtection="1">
      <alignment horizontal="center"/>
      <protection locked="0"/>
    </xf>
    <xf numFmtId="0" fontId="31" fillId="0" borderId="83" xfId="0" applyFont="1" applyBorder="1" applyAlignment="1" applyProtection="1">
      <alignment horizontal="center"/>
      <protection locked="0"/>
    </xf>
    <xf numFmtId="0" fontId="0" fillId="4" borderId="89" xfId="0" applyFill="1" applyBorder="1" applyAlignment="1">
      <alignment horizontal="left" vertical="center" wrapText="1"/>
    </xf>
    <xf numFmtId="0" fontId="0" fillId="28" borderId="90" xfId="0" applyFill="1" applyBorder="1" applyAlignment="1">
      <alignment horizontal="left" vertical="center" wrapText="1"/>
    </xf>
    <xf numFmtId="0" fontId="38" fillId="0" borderId="91" xfId="0" applyFont="1" applyBorder="1" applyAlignment="1">
      <alignment horizontal="left" vertical="center" wrapText="1"/>
    </xf>
    <xf numFmtId="0" fontId="38" fillId="0" borderId="26" xfId="0" applyFont="1" applyBorder="1" applyAlignment="1">
      <alignment horizontal="left" vertical="center" wrapText="1"/>
    </xf>
    <xf numFmtId="0" fontId="18" fillId="0" borderId="0" xfId="0" applyFont="1" applyAlignment="1">
      <alignment wrapText="1"/>
    </xf>
    <xf numFmtId="0" fontId="0" fillId="0" borderId="92" xfId="0" applyBorder="1"/>
    <xf numFmtId="0" fontId="0" fillId="0" borderId="93" xfId="0" applyBorder="1"/>
    <xf numFmtId="14" fontId="0" fillId="0" borderId="94" xfId="0" applyNumberFormat="1" applyBorder="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5">
    <dxf>
      <fill>
        <patternFill>
          <bgColor rgb="FF92D050"/>
        </patternFill>
      </fill>
    </dxf>
    <dxf>
      <fill>
        <patternFill>
          <bgColor rgb="FFFF0000"/>
        </patternFill>
      </fill>
    </dxf>
    <dxf>
      <fill>
        <patternFill>
          <bgColor rgb="FF92D050"/>
        </patternFill>
      </fill>
    </dxf>
    <dxf>
      <fill>
        <patternFill>
          <bgColor theme="6" tint="-0.24994659260841701"/>
        </patternFill>
      </fill>
    </dxf>
    <dxf>
      <fill>
        <patternFill>
          <bgColor rgb="FFC00000"/>
        </patternFill>
      </fill>
    </dxf>
  </dxfs>
  <tableStyles count="0" defaultTableStyle="TableStyleMedium9" defaultPivotStyle="PivotStyleLight16"/>
  <colors>
    <mruColors>
      <color rgb="FFCCFFFF"/>
      <color rgb="FFFFFF99"/>
      <color rgb="FF00CCFF"/>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olo.bertoldi@ec.europa.e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H28"/>
  <sheetViews>
    <sheetView showGridLines="0" topLeftCell="A21" workbookViewId="0"/>
  </sheetViews>
  <sheetFormatPr defaultRowHeight="12.75"/>
  <cols>
    <col min="1" max="1" width="42.7109375" customWidth="1"/>
    <col min="2" max="2" width="23" customWidth="1"/>
    <col min="3" max="3" width="8" customWidth="1"/>
  </cols>
  <sheetData>
    <row r="1" spans="1:8" ht="15.75">
      <c r="A1" s="22" t="s">
        <v>668</v>
      </c>
      <c r="E1" s="22" t="s">
        <v>685</v>
      </c>
      <c r="F1">
        <v>2024</v>
      </c>
      <c r="H1" s="1" t="s">
        <v>311</v>
      </c>
    </row>
    <row r="2" spans="1:8">
      <c r="H2" s="21" t="s">
        <v>224</v>
      </c>
    </row>
    <row r="3" spans="1:8" ht="64.5" customHeight="1">
      <c r="A3" s="363" t="s">
        <v>483</v>
      </c>
      <c r="B3" s="363"/>
      <c r="C3" s="363"/>
      <c r="D3" s="363"/>
      <c r="E3" s="363"/>
      <c r="F3" s="363"/>
      <c r="H3" s="221" t="s">
        <v>225</v>
      </c>
    </row>
    <row r="4" spans="1:8">
      <c r="A4" s="5"/>
      <c r="B4" s="5"/>
      <c r="C4" s="5"/>
      <c r="D4" s="5"/>
      <c r="E4" s="5"/>
      <c r="F4" s="5"/>
      <c r="H4" s="221"/>
    </row>
    <row r="5" spans="1:8">
      <c r="A5" t="s">
        <v>155</v>
      </c>
      <c r="H5" s="221"/>
    </row>
    <row r="7" spans="1:8">
      <c r="A7" t="s">
        <v>309</v>
      </c>
      <c r="B7" s="60" t="s">
        <v>307</v>
      </c>
    </row>
    <row r="8" spans="1:8">
      <c r="A8" t="s">
        <v>310</v>
      </c>
      <c r="B8" s="30" t="s">
        <v>308</v>
      </c>
    </row>
    <row r="10" spans="1:8">
      <c r="A10" t="s">
        <v>137</v>
      </c>
      <c r="B10" s="60" t="s">
        <v>139</v>
      </c>
    </row>
    <row r="11" spans="1:8">
      <c r="A11" t="s">
        <v>138</v>
      </c>
      <c r="B11" s="232" t="s">
        <v>140</v>
      </c>
    </row>
    <row r="12" spans="1:8">
      <c r="B12" s="233" t="s">
        <v>141</v>
      </c>
    </row>
    <row r="13" spans="1:8">
      <c r="B13" s="234" t="s">
        <v>606</v>
      </c>
    </row>
    <row r="15" spans="1:8">
      <c r="B15" s="29"/>
    </row>
    <row r="16" spans="1:8">
      <c r="A16" s="1" t="s">
        <v>270</v>
      </c>
      <c r="B16" s="82" t="s">
        <v>271</v>
      </c>
    </row>
    <row r="17" spans="1:6" ht="93" customHeight="1">
      <c r="A17" s="363" t="s">
        <v>619</v>
      </c>
      <c r="B17" s="364"/>
      <c r="C17" s="364"/>
      <c r="D17" s="364"/>
      <c r="E17" s="364"/>
      <c r="F17" s="364"/>
    </row>
    <row r="18" spans="1:6" ht="36" customHeight="1">
      <c r="A18" t="s">
        <v>620</v>
      </c>
    </row>
    <row r="19" spans="1:6">
      <c r="A19" t="s">
        <v>272</v>
      </c>
    </row>
    <row r="21" spans="1:6">
      <c r="A21" s="1" t="s">
        <v>616</v>
      </c>
      <c r="B21" s="83" t="s">
        <v>223</v>
      </c>
    </row>
    <row r="22" spans="1:6">
      <c r="A22" t="s">
        <v>484</v>
      </c>
    </row>
    <row r="23" spans="1:6">
      <c r="A23" t="s">
        <v>617</v>
      </c>
    </row>
    <row r="24" spans="1:6" ht="13.5" customHeight="1">
      <c r="A24" t="s">
        <v>618</v>
      </c>
    </row>
    <row r="25" spans="1:6">
      <c r="A25" s="1" t="s">
        <v>227</v>
      </c>
    </row>
    <row r="26" spans="1:6">
      <c r="A26" s="21" t="s">
        <v>455</v>
      </c>
    </row>
    <row r="27" spans="1:6">
      <c r="A27" s="20" t="s">
        <v>273</v>
      </c>
    </row>
    <row r="28" spans="1:6">
      <c r="A28" s="20" t="s">
        <v>130</v>
      </c>
    </row>
  </sheetData>
  <mergeCells count="2">
    <mergeCell ref="A3:F3"/>
    <mergeCell ref="A17:F17"/>
  </mergeCells>
  <phoneticPr fontId="35" type="noConversion"/>
  <hyperlinks>
    <hyperlink ref="A26" r:id="rId1" xr:uid="{00000000-0004-0000-0000-000000000000}"/>
    <hyperlink ref="B16" location="'Data Centre Information'!A1" display="Follow links in blue" xr:uid="{00000000-0004-0000-0000-000001000000}"/>
    <hyperlink ref="B21" location="'Utility Energy Measurement'!A1" display="Follow links in orange" xr:uid="{00000000-0004-0000-0000-000002000000}"/>
    <hyperlink ref="H2" location="Instructions!A1" display="Instructions" xr:uid="{00000000-0004-0000-0000-000003000000}"/>
    <hyperlink ref="H3" location="FAQs!A1" display="FAQ" xr:uid="{00000000-0004-0000-0000-000004000000}"/>
  </hyperlinks>
  <pageMargins left="0.75" right="0.75" top="1" bottom="1" header="0.5" footer="0.5"/>
  <pageSetup paperSize="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10"/>
  <sheetViews>
    <sheetView showGridLines="0" workbookViewId="0">
      <selection activeCell="H28" sqref="H28"/>
    </sheetView>
  </sheetViews>
  <sheetFormatPr defaultRowHeight="12.75"/>
  <cols>
    <col min="1" max="1" width="1.140625" customWidth="1"/>
    <col min="2" max="2" width="64.42578125" customWidth="1"/>
    <col min="3" max="3" width="1.5703125" customWidth="1"/>
    <col min="4" max="4" width="5.5703125" customWidth="1"/>
    <col min="5" max="6" width="16" customWidth="1"/>
  </cols>
  <sheetData>
    <row r="1" spans="2:6" ht="25.5">
      <c r="B1" s="295" t="s">
        <v>658</v>
      </c>
      <c r="C1" s="295"/>
      <c r="D1" s="299"/>
      <c r="E1" s="299"/>
      <c r="F1" s="299"/>
    </row>
    <row r="2" spans="2:6">
      <c r="B2" s="295" t="s">
        <v>659</v>
      </c>
      <c r="C2" s="295"/>
      <c r="D2" s="299"/>
      <c r="E2" s="299"/>
      <c r="F2" s="299"/>
    </row>
    <row r="3" spans="2:6">
      <c r="B3" s="296"/>
      <c r="C3" s="296"/>
      <c r="D3" s="300"/>
      <c r="E3" s="300"/>
      <c r="F3" s="300"/>
    </row>
    <row r="4" spans="2:6" ht="25.5">
      <c r="B4" s="296" t="s">
        <v>660</v>
      </c>
      <c r="C4" s="296"/>
      <c r="D4" s="300"/>
      <c r="E4" s="300"/>
      <c r="F4" s="300"/>
    </row>
    <row r="5" spans="2:6">
      <c r="B5" s="296"/>
      <c r="C5" s="296"/>
      <c r="D5" s="300"/>
      <c r="E5" s="300"/>
      <c r="F5" s="300"/>
    </row>
    <row r="6" spans="2:6">
      <c r="B6" s="295" t="s">
        <v>661</v>
      </c>
      <c r="C6" s="295"/>
      <c r="D6" s="299"/>
      <c r="E6" s="299" t="s">
        <v>662</v>
      </c>
      <c r="F6" s="299" t="s">
        <v>663</v>
      </c>
    </row>
    <row r="7" spans="2:6" ht="13.5" thickBot="1">
      <c r="B7" s="296"/>
      <c r="C7" s="296"/>
      <c r="D7" s="300"/>
      <c r="E7" s="300"/>
      <c r="F7" s="300"/>
    </row>
    <row r="8" spans="2:6" ht="39" thickBot="1">
      <c r="B8" s="297" t="s">
        <v>664</v>
      </c>
      <c r="C8" s="298"/>
      <c r="D8" s="301"/>
      <c r="E8" s="301">
        <v>11</v>
      </c>
      <c r="F8" s="302" t="s">
        <v>665</v>
      </c>
    </row>
    <row r="9" spans="2:6">
      <c r="B9" s="296"/>
      <c r="C9" s="296"/>
      <c r="D9" s="300"/>
      <c r="E9" s="300"/>
      <c r="F9" s="300"/>
    </row>
    <row r="10" spans="2:6">
      <c r="B10" s="296"/>
      <c r="C10" s="296"/>
      <c r="D10" s="300"/>
      <c r="E10" s="300"/>
      <c r="F10" s="30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54"/>
  <sheetViews>
    <sheetView showGridLines="0" workbookViewId="0">
      <pane ySplit="3" topLeftCell="A27" activePane="bottomLeft" state="frozen"/>
      <selection activeCell="H28" sqref="H28"/>
      <selection pane="bottomLeft" activeCell="C36" sqref="C36"/>
    </sheetView>
  </sheetViews>
  <sheetFormatPr defaultRowHeight="12.75"/>
  <cols>
    <col min="1" max="1" width="31.85546875" customWidth="1"/>
    <col min="2" max="2" width="82.7109375" customWidth="1"/>
    <col min="3" max="3" width="11.5703125" customWidth="1"/>
  </cols>
  <sheetData>
    <row r="1" spans="1:3" ht="13.5" thickBot="1">
      <c r="C1" s="70" t="s">
        <v>461</v>
      </c>
    </row>
    <row r="2" spans="1:3" ht="20.25">
      <c r="A2" s="374" t="s">
        <v>488</v>
      </c>
      <c r="B2" s="374"/>
    </row>
    <row r="3" spans="1:3" ht="16.5" thickBot="1">
      <c r="A3" s="375" t="s">
        <v>435</v>
      </c>
      <c r="B3" s="375"/>
    </row>
    <row r="4" spans="1:3" ht="20.25">
      <c r="A4" s="2"/>
      <c r="B4" s="3"/>
    </row>
    <row r="5" spans="1:3" ht="15">
      <c r="A5" s="4" t="s">
        <v>436</v>
      </c>
      <c r="C5" s="5"/>
    </row>
    <row r="6" spans="1:3" ht="28.5" customHeight="1">
      <c r="A6" s="376"/>
      <c r="B6" s="376"/>
      <c r="C6" s="5"/>
    </row>
    <row r="7" spans="1:3" ht="28.5" customHeight="1">
      <c r="A7" s="377" t="s">
        <v>453</v>
      </c>
      <c r="B7" s="377"/>
      <c r="C7" s="3"/>
    </row>
    <row r="8" spans="1:3" ht="27.75" customHeight="1">
      <c r="A8" s="377" t="s">
        <v>454</v>
      </c>
      <c r="B8" s="377"/>
    </row>
    <row r="9" spans="1:3" ht="14.25">
      <c r="A9" s="38"/>
    </row>
    <row r="10" spans="1:3" ht="14.25" customHeight="1">
      <c r="A10" s="4" t="s">
        <v>437</v>
      </c>
    </row>
    <row r="11" spans="1:3" ht="31.5" customHeight="1">
      <c r="A11" s="378" t="s">
        <v>458</v>
      </c>
      <c r="B11" s="378"/>
    </row>
    <row r="12" spans="1:3" ht="15" thickBot="1">
      <c r="A12" s="6"/>
    </row>
    <row r="13" spans="1:3" ht="14.25" thickTop="1" thickBot="1">
      <c r="A13" s="40" t="s">
        <v>438</v>
      </c>
      <c r="B13" s="41" t="s">
        <v>439</v>
      </c>
    </row>
    <row r="14" spans="1:3" ht="14.25" thickTop="1" thickBot="1">
      <c r="A14" s="370" t="s">
        <v>228</v>
      </c>
      <c r="B14" s="370"/>
    </row>
    <row r="15" spans="1:3" ht="108" customHeight="1" thickTop="1">
      <c r="A15" s="63" t="s">
        <v>269</v>
      </c>
      <c r="B15" s="64" t="s">
        <v>564</v>
      </c>
    </row>
    <row r="16" spans="1:3" ht="17.25" customHeight="1">
      <c r="A16" s="69"/>
      <c r="B16" s="69"/>
    </row>
    <row r="17" spans="1:5" ht="20.100000000000001" customHeight="1" thickBot="1">
      <c r="A17" s="372" t="s">
        <v>477</v>
      </c>
      <c r="B17" s="372"/>
      <c r="C17" s="7"/>
      <c r="D17" s="7"/>
      <c r="E17" s="7"/>
    </row>
    <row r="18" spans="1:5" ht="18" customHeight="1" thickTop="1" thickBot="1">
      <c r="A18" s="8" t="s">
        <v>440</v>
      </c>
      <c r="B18" s="9" t="s">
        <v>441</v>
      </c>
    </row>
    <row r="19" spans="1:5" ht="18" customHeight="1" thickBot="1">
      <c r="A19" s="8" t="s">
        <v>452</v>
      </c>
      <c r="B19" s="9" t="s">
        <v>485</v>
      </c>
    </row>
    <row r="20" spans="1:5" ht="36.75" customHeight="1" thickBot="1">
      <c r="A20" s="8" t="s">
        <v>442</v>
      </c>
      <c r="B20" s="9" t="s">
        <v>443</v>
      </c>
    </row>
    <row r="21" spans="1:5" ht="45.75" customHeight="1" thickBot="1">
      <c r="A21" s="8" t="s">
        <v>444</v>
      </c>
      <c r="B21" s="9" t="s">
        <v>445</v>
      </c>
    </row>
    <row r="22" spans="1:5" ht="36.75" customHeight="1" thickBot="1">
      <c r="A22" s="8" t="s">
        <v>446</v>
      </c>
      <c r="B22" s="9" t="s">
        <v>486</v>
      </c>
    </row>
    <row r="23" spans="1:5" ht="75" customHeight="1" thickBot="1">
      <c r="A23" s="10" t="s">
        <v>447</v>
      </c>
      <c r="B23" s="11" t="s">
        <v>448</v>
      </c>
    </row>
    <row r="24" spans="1:5" ht="29.25" customHeight="1" thickBot="1">
      <c r="A24" s="47" t="s">
        <v>473</v>
      </c>
      <c r="B24" s="18" t="s">
        <v>487</v>
      </c>
    </row>
    <row r="25" spans="1:5" ht="30" customHeight="1" thickBot="1">
      <c r="A25" s="368" t="s">
        <v>449</v>
      </c>
      <c r="B25" s="369"/>
    </row>
    <row r="26" spans="1:5" ht="30" customHeight="1" thickBot="1">
      <c r="A26" s="8" t="s">
        <v>101</v>
      </c>
      <c r="B26" s="81" t="s">
        <v>107</v>
      </c>
    </row>
    <row r="27" spans="1:5" ht="51.75" thickBot="1">
      <c r="A27" s="8" t="s">
        <v>102</v>
      </c>
      <c r="B27" s="81" t="s">
        <v>108</v>
      </c>
    </row>
    <row r="28" spans="1:5" ht="51.75" thickBot="1">
      <c r="A28" s="8" t="s">
        <v>59</v>
      </c>
      <c r="B28" s="81" t="s">
        <v>105</v>
      </c>
    </row>
    <row r="29" spans="1:5" ht="51.75" thickBot="1">
      <c r="A29" s="8" t="s">
        <v>63</v>
      </c>
      <c r="B29" s="81" t="s">
        <v>106</v>
      </c>
    </row>
    <row r="30" spans="1:5" ht="39" thickBot="1">
      <c r="A30" s="8" t="s">
        <v>104</v>
      </c>
      <c r="B30" s="81" t="s">
        <v>103</v>
      </c>
    </row>
    <row r="31" spans="1:5" ht="18.75" customHeight="1" thickBot="1">
      <c r="A31" s="383" t="s">
        <v>450</v>
      </c>
      <c r="B31" s="384" t="s">
        <v>481</v>
      </c>
    </row>
    <row r="32" spans="1:5" ht="26.25" thickBot="1">
      <c r="A32" s="386" t="s">
        <v>720</v>
      </c>
      <c r="B32" s="385" t="s">
        <v>722</v>
      </c>
    </row>
    <row r="33" spans="1:3" ht="26.25" thickBot="1">
      <c r="A33" s="8" t="s">
        <v>462</v>
      </c>
      <c r="B33" s="18" t="s">
        <v>434</v>
      </c>
      <c r="C33" s="7"/>
    </row>
    <row r="34" spans="1:3" ht="13.5" thickBot="1">
      <c r="A34" s="46" t="s">
        <v>459</v>
      </c>
      <c r="B34" s="49" t="s">
        <v>460</v>
      </c>
      <c r="C34" s="50"/>
    </row>
    <row r="35" spans="1:3" ht="26.25" thickBot="1">
      <c r="A35" s="48" t="s">
        <v>457</v>
      </c>
      <c r="B35" s="18" t="s">
        <v>109</v>
      </c>
    </row>
    <row r="36" spans="1:3" ht="26.25" thickBot="1">
      <c r="A36" s="31" t="s">
        <v>474</v>
      </c>
      <c r="B36" s="32" t="s">
        <v>165</v>
      </c>
    </row>
    <row r="37" spans="1:3" ht="26.25" thickBot="1">
      <c r="A37" s="33" t="s">
        <v>166</v>
      </c>
      <c r="B37" s="34" t="s">
        <v>167</v>
      </c>
    </row>
    <row r="38" spans="1:3" ht="26.25" thickBot="1">
      <c r="A38" s="35" t="s">
        <v>168</v>
      </c>
      <c r="B38" s="32" t="s">
        <v>169</v>
      </c>
    </row>
    <row r="39" spans="1:3" ht="13.5" thickBot="1">
      <c r="A39" s="65"/>
      <c r="B39" s="66"/>
    </row>
    <row r="40" spans="1:3" ht="14.25" customHeight="1" thickTop="1" thickBot="1">
      <c r="A40" s="370" t="s">
        <v>476</v>
      </c>
      <c r="B40" s="370"/>
    </row>
    <row r="41" spans="1:3" ht="65.25" thickTop="1" thickBot="1">
      <c r="A41" s="10" t="s">
        <v>129</v>
      </c>
      <c r="B41" s="11" t="s">
        <v>463</v>
      </c>
    </row>
    <row r="42" spans="1:3" ht="21" customHeight="1" thickBot="1">
      <c r="A42" s="10" t="s">
        <v>464</v>
      </c>
      <c r="B42" s="366" t="s">
        <v>465</v>
      </c>
    </row>
    <row r="43" spans="1:3" ht="13.5" customHeight="1" thickBot="1">
      <c r="A43" s="10" t="s">
        <v>466</v>
      </c>
      <c r="B43" s="367"/>
    </row>
    <row r="44" spans="1:3" ht="106.15" customHeight="1" thickBot="1">
      <c r="A44" s="23" t="s">
        <v>128</v>
      </c>
      <c r="B44" s="11" t="s">
        <v>467</v>
      </c>
    </row>
    <row r="45" spans="1:3" ht="14.25" customHeight="1" thickBot="1">
      <c r="A45" s="23" t="s">
        <v>464</v>
      </c>
      <c r="B45" s="366" t="s">
        <v>465</v>
      </c>
    </row>
    <row r="46" spans="1:3" ht="13.5" thickBot="1">
      <c r="A46" s="23" t="s">
        <v>466</v>
      </c>
      <c r="B46" s="367"/>
    </row>
    <row r="47" spans="1:3" ht="13.5" thickBot="1">
      <c r="A47" s="67"/>
      <c r="B47" s="68"/>
    </row>
    <row r="48" spans="1:3" ht="14.25" thickTop="1" thickBot="1">
      <c r="A48" s="373" t="s">
        <v>615</v>
      </c>
      <c r="B48" s="373"/>
    </row>
    <row r="49" spans="1:2" ht="33.75" customHeight="1" thickTop="1" thickBot="1">
      <c r="A49" s="371" t="s">
        <v>468</v>
      </c>
      <c r="B49" s="371"/>
    </row>
    <row r="50" spans="1:2" ht="13.5" thickBot="1">
      <c r="A50" s="10" t="s">
        <v>469</v>
      </c>
      <c r="B50" s="11" t="s">
        <v>470</v>
      </c>
    </row>
    <row r="51" spans="1:2" ht="13.5" thickBot="1">
      <c r="A51" s="8" t="s">
        <v>464</v>
      </c>
      <c r="B51" s="365" t="s">
        <v>471</v>
      </c>
    </row>
    <row r="52" spans="1:2" ht="13.5" thickBot="1">
      <c r="A52" s="8" t="s">
        <v>466</v>
      </c>
      <c r="B52" s="365"/>
    </row>
    <row r="53" spans="1:2" ht="13.5" thickBot="1">
      <c r="A53" s="230" t="s">
        <v>124</v>
      </c>
      <c r="B53" s="51" t="s">
        <v>472</v>
      </c>
    </row>
    <row r="54" spans="1:2" ht="13.5" thickTop="1"/>
  </sheetData>
  <mergeCells count="15">
    <mergeCell ref="A17:B17"/>
    <mergeCell ref="A48:B48"/>
    <mergeCell ref="A14:B14"/>
    <mergeCell ref="A2:B2"/>
    <mergeCell ref="A3:B3"/>
    <mergeCell ref="A6:B6"/>
    <mergeCell ref="A7:B7"/>
    <mergeCell ref="A8:B8"/>
    <mergeCell ref="A11:B11"/>
    <mergeCell ref="B51:B52"/>
    <mergeCell ref="B42:B43"/>
    <mergeCell ref="B45:B46"/>
    <mergeCell ref="A25:B25"/>
    <mergeCell ref="A40:B40"/>
    <mergeCell ref="A49:B49"/>
  </mergeCells>
  <phoneticPr fontId="0" type="noConversion"/>
  <hyperlinks>
    <hyperlink ref="C1" location="Cover!A1" display="Home" xr:uid="{00000000-0004-0000-0100-000000000000}"/>
  </hyperlinks>
  <pageMargins left="0.57986111111111116" right="0.55000000000000004" top="0.5" bottom="0.5" header="0.51180555555555551" footer="0.51180555555555551"/>
  <pageSetup scale="90" firstPageNumber="0" orientation="landscape" horizontalDpi="300" verticalDpi="300" r:id="rId1"/>
  <headerFooter alignWithMargins="0"/>
  <rowBreaks count="2" manualBreakCount="2">
    <brk id="12" max="16383" man="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C18"/>
  <sheetViews>
    <sheetView showGridLines="0" workbookViewId="0">
      <pane ySplit="3" topLeftCell="A13" activePane="bottomLeft" state="frozen"/>
      <selection activeCell="H28" sqref="H28"/>
      <selection pane="bottomLeft" activeCell="H28" sqref="H28"/>
    </sheetView>
  </sheetViews>
  <sheetFormatPr defaultRowHeight="12.75"/>
  <cols>
    <col min="1" max="1" width="137.140625" customWidth="1"/>
    <col min="2" max="2" width="2" customWidth="1"/>
    <col min="3" max="3" width="11.5703125" customWidth="1"/>
  </cols>
  <sheetData>
    <row r="1" spans="1:3">
      <c r="C1" s="21" t="s">
        <v>461</v>
      </c>
    </row>
    <row r="2" spans="1:3">
      <c r="A2" s="379" t="s">
        <v>170</v>
      </c>
    </row>
    <row r="3" spans="1:3">
      <c r="A3" s="379"/>
    </row>
    <row r="4" spans="1:3" ht="31.5" customHeight="1" thickBot="1">
      <c r="A4" s="27" t="s">
        <v>456</v>
      </c>
    </row>
    <row r="5" spans="1:3" s="12" customFormat="1" ht="15.75" thickBot="1">
      <c r="A5" s="61" t="s">
        <v>477</v>
      </c>
    </row>
    <row r="6" spans="1:3">
      <c r="A6" s="24"/>
    </row>
    <row r="7" spans="1:3">
      <c r="A7" s="25" t="s">
        <v>442</v>
      </c>
    </row>
    <row r="8" spans="1:3" ht="108.75" customHeight="1">
      <c r="A8" s="26" t="s">
        <v>171</v>
      </c>
    </row>
    <row r="9" spans="1:3" ht="12.75" customHeight="1">
      <c r="A9" s="44"/>
    </row>
    <row r="10" spans="1:3" ht="15.75" customHeight="1">
      <c r="A10" s="36" t="s">
        <v>474</v>
      </c>
    </row>
    <row r="11" spans="1:3" ht="80.25" customHeight="1">
      <c r="A11" s="45" t="s">
        <v>172</v>
      </c>
    </row>
    <row r="12" spans="1:3">
      <c r="A12" s="45"/>
    </row>
    <row r="13" spans="1:3" ht="18.75" customHeight="1">
      <c r="A13" s="36" t="s">
        <v>166</v>
      </c>
    </row>
    <row r="14" spans="1:3" ht="126.6" customHeight="1" thickBot="1">
      <c r="A14" s="37" t="s">
        <v>175</v>
      </c>
    </row>
    <row r="15" spans="1:3" s="12" customFormat="1" ht="33.6" customHeight="1" thickTop="1" thickBot="1">
      <c r="A15" s="62" t="s">
        <v>476</v>
      </c>
    </row>
    <row r="16" spans="1:3">
      <c r="A16" s="24"/>
    </row>
    <row r="17" spans="1:1">
      <c r="A17" s="25" t="s">
        <v>206</v>
      </c>
    </row>
    <row r="18" spans="1:1" ht="124.15" customHeight="1" thickBot="1">
      <c r="A18" s="28" t="s">
        <v>605</v>
      </c>
    </row>
  </sheetData>
  <mergeCells count="1">
    <mergeCell ref="A2:A3"/>
  </mergeCells>
  <phoneticPr fontId="0" type="noConversion"/>
  <hyperlinks>
    <hyperlink ref="C1" location="Cover!A1" display="Home" xr:uid="{00000000-0004-0000-0200-000000000000}"/>
  </hyperlinks>
  <pageMargins left="0.5" right="0.5" top="0.5" bottom="0.5" header="0.51180555555555551" footer="0.51180555555555551"/>
  <pageSetup scale="75" firstPageNumber="0" orientation="landscape" horizontalDpi="300" verticalDpi="300" r:id="rId1"/>
  <headerFooter alignWithMargins="0"/>
  <rowBreaks count="1" manualBreakCount="1">
    <brk id="1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18"/>
  <sheetViews>
    <sheetView workbookViewId="0">
      <pane ySplit="1" topLeftCell="A2" activePane="bottomLeft" state="frozen"/>
      <selection activeCell="H28" sqref="H28"/>
      <selection pane="bottomLeft" activeCell="D47" sqref="D47"/>
    </sheetView>
  </sheetViews>
  <sheetFormatPr defaultRowHeight="12.75"/>
  <cols>
    <col min="1" max="1" width="43.28515625" style="3" customWidth="1"/>
    <col min="2" max="2" width="22.28515625" style="3" bestFit="1" customWidth="1"/>
    <col min="3" max="3" width="22.5703125" style="3" customWidth="1"/>
    <col min="4" max="4" width="28.7109375" style="3" customWidth="1"/>
    <col min="5" max="5" width="15.7109375" style="3" customWidth="1"/>
    <col min="6" max="6" width="15.7109375" style="13" customWidth="1"/>
    <col min="7" max="7" width="13.85546875" style="3" customWidth="1"/>
    <col min="8" max="8" width="11.28515625" style="3" bestFit="1" customWidth="1"/>
    <col min="9" max="9" width="9.140625" style="3"/>
    <col min="10" max="10" width="12.5703125" style="3" customWidth="1"/>
    <col min="11" max="12" width="9.140625" style="3"/>
    <col min="13" max="15" width="11.5703125" style="3" customWidth="1"/>
    <col min="16" max="16384" width="9.140625" style="3"/>
  </cols>
  <sheetData>
    <row r="1" spans="1:6">
      <c r="A1" s="21" t="s">
        <v>226</v>
      </c>
      <c r="B1" s="21" t="s">
        <v>482</v>
      </c>
      <c r="C1" s="21" t="s">
        <v>461</v>
      </c>
      <c r="D1" s="39"/>
    </row>
    <row r="2" spans="1:6">
      <c r="F2" s="3"/>
    </row>
    <row r="3" spans="1:6" ht="15.75">
      <c r="A3" s="59" t="s">
        <v>477</v>
      </c>
      <c r="B3" s="43"/>
      <c r="F3" s="3"/>
    </row>
    <row r="4" spans="1:6">
      <c r="A4" s="57" t="s">
        <v>479</v>
      </c>
      <c r="B4" s="52"/>
      <c r="C4" s="80"/>
      <c r="F4" s="3"/>
    </row>
    <row r="5" spans="1:6">
      <c r="A5" s="53" t="s">
        <v>235</v>
      </c>
      <c r="B5" s="53"/>
      <c r="C5" s="76" t="s">
        <v>230</v>
      </c>
      <c r="F5" s="3"/>
    </row>
    <row r="6" spans="1:6">
      <c r="A6" s="53" t="s">
        <v>452</v>
      </c>
      <c r="B6" s="53"/>
      <c r="C6" s="77"/>
      <c r="F6" s="3"/>
    </row>
    <row r="7" spans="1:6">
      <c r="A7" s="53" t="s">
        <v>442</v>
      </c>
      <c r="B7" s="53"/>
      <c r="C7" s="78" t="s">
        <v>231</v>
      </c>
      <c r="F7" s="3"/>
    </row>
    <row r="8" spans="1:6">
      <c r="A8" s="53" t="s">
        <v>444</v>
      </c>
      <c r="B8" s="53"/>
      <c r="C8" s="78" t="s">
        <v>232</v>
      </c>
      <c r="F8" s="3"/>
    </row>
    <row r="9" spans="1:6">
      <c r="A9" s="53" t="s">
        <v>274</v>
      </c>
      <c r="B9" s="53"/>
      <c r="C9" s="79" t="s">
        <v>645</v>
      </c>
      <c r="F9" s="3"/>
    </row>
    <row r="10" spans="1:6">
      <c r="A10" s="54" t="s">
        <v>275</v>
      </c>
      <c r="B10" s="54"/>
      <c r="C10" s="79" t="s">
        <v>645</v>
      </c>
      <c r="F10" s="3"/>
    </row>
    <row r="11" spans="1:6">
      <c r="A11" s="55" t="s">
        <v>473</v>
      </c>
      <c r="B11" s="55"/>
      <c r="C11" s="76" t="s">
        <v>646</v>
      </c>
      <c r="F11" s="3"/>
    </row>
    <row r="12" spans="1:6">
      <c r="A12" s="58"/>
      <c r="B12" s="58"/>
      <c r="C12" s="76"/>
      <c r="F12" s="3"/>
    </row>
    <row r="13" spans="1:6">
      <c r="A13" s="57" t="s">
        <v>64</v>
      </c>
      <c r="B13" s="57"/>
      <c r="C13" s="76"/>
      <c r="F13" s="3"/>
    </row>
    <row r="14" spans="1:6">
      <c r="A14" s="55" t="s">
        <v>114</v>
      </c>
      <c r="B14" s="55"/>
      <c r="C14" s="76" t="s">
        <v>77</v>
      </c>
      <c r="F14" s="3"/>
    </row>
    <row r="15" spans="1:6">
      <c r="A15" s="58" t="s">
        <v>546</v>
      </c>
      <c r="B15" s="58"/>
      <c r="C15" s="76"/>
      <c r="F15" s="3"/>
    </row>
    <row r="16" spans="1:6">
      <c r="A16" s="57" t="s">
        <v>69</v>
      </c>
      <c r="B16" s="57"/>
      <c r="C16" s="76"/>
      <c r="F16" s="3"/>
    </row>
    <row r="17" spans="1:6">
      <c r="A17" s="55" t="s">
        <v>70</v>
      </c>
      <c r="B17" s="55"/>
      <c r="C17" s="76" t="s">
        <v>204</v>
      </c>
      <c r="D17" s="3" t="s">
        <v>131</v>
      </c>
      <c r="F17" s="3"/>
    </row>
    <row r="18" spans="1:6">
      <c r="A18" s="55" t="s">
        <v>85</v>
      </c>
      <c r="B18" s="55"/>
      <c r="C18" s="76" t="s">
        <v>204</v>
      </c>
      <c r="D18" s="3" t="s">
        <v>131</v>
      </c>
      <c r="F18" s="3"/>
    </row>
    <row r="19" spans="1:6">
      <c r="A19" s="55" t="s">
        <v>71</v>
      </c>
      <c r="B19" s="55"/>
      <c r="C19" s="76" t="s">
        <v>204</v>
      </c>
      <c r="D19" s="3" t="s">
        <v>131</v>
      </c>
      <c r="F19" s="3"/>
    </row>
    <row r="20" spans="1:6">
      <c r="A20" s="55" t="s">
        <v>72</v>
      </c>
      <c r="B20" s="55"/>
      <c r="C20" s="76" t="s">
        <v>204</v>
      </c>
      <c r="D20" s="3" t="s">
        <v>131</v>
      </c>
      <c r="F20" s="3"/>
    </row>
    <row r="21" spans="1:6">
      <c r="A21" s="55" t="s">
        <v>73</v>
      </c>
      <c r="B21" s="55"/>
      <c r="C21" s="76" t="s">
        <v>204</v>
      </c>
      <c r="D21" s="3" t="s">
        <v>131</v>
      </c>
      <c r="F21" s="3"/>
    </row>
    <row r="22" spans="1:6">
      <c r="A22" s="55" t="s">
        <v>99</v>
      </c>
      <c r="B22" s="55"/>
      <c r="C22" s="76" t="s">
        <v>204</v>
      </c>
      <c r="D22" s="3" t="s">
        <v>131</v>
      </c>
      <c r="F22" s="3"/>
    </row>
    <row r="23" spans="1:6">
      <c r="A23" s="55" t="s">
        <v>74</v>
      </c>
      <c r="B23" s="55"/>
      <c r="C23" s="76" t="s">
        <v>204</v>
      </c>
      <c r="D23" s="3" t="s">
        <v>131</v>
      </c>
      <c r="F23" s="3"/>
    </row>
    <row r="24" spans="1:6">
      <c r="A24" s="55" t="s">
        <v>75</v>
      </c>
      <c r="B24" s="55"/>
      <c r="C24" s="76" t="s">
        <v>204</v>
      </c>
      <c r="D24" s="3" t="s">
        <v>131</v>
      </c>
      <c r="F24" s="3"/>
    </row>
    <row r="25" spans="1:6">
      <c r="A25" s="214" t="s">
        <v>84</v>
      </c>
      <c r="B25" s="214"/>
      <c r="C25" s="262" t="str">
        <f>IF(AND(C17="Y", C18="Y", C19="Y", C20="Y", C21="Y", C23="Y", C24="Y"),"Y", "N")</f>
        <v>Y</v>
      </c>
      <c r="F25" s="3"/>
    </row>
    <row r="26" spans="1:6">
      <c r="A26" s="58"/>
      <c r="B26" s="15"/>
      <c r="C26" s="80"/>
      <c r="F26" s="3"/>
    </row>
    <row r="27" spans="1:6">
      <c r="A27" s="57" t="s">
        <v>480</v>
      </c>
      <c r="B27" s="15"/>
      <c r="C27" s="254" t="s">
        <v>136</v>
      </c>
      <c r="F27" s="3"/>
    </row>
    <row r="28" spans="1:6">
      <c r="A28" s="56" t="s">
        <v>59</v>
      </c>
      <c r="B28" s="74" t="s">
        <v>205</v>
      </c>
      <c r="C28" s="80" t="s">
        <v>236</v>
      </c>
      <c r="D28" s="3" t="s">
        <v>132</v>
      </c>
      <c r="F28" s="3"/>
    </row>
    <row r="29" spans="1:6">
      <c r="A29" s="56"/>
      <c r="B29" s="74" t="s">
        <v>60</v>
      </c>
      <c r="C29" s="80" t="s">
        <v>236</v>
      </c>
      <c r="D29" s="3" t="s">
        <v>132</v>
      </c>
      <c r="F29" s="3"/>
    </row>
    <row r="30" spans="1:6">
      <c r="A30" s="56"/>
      <c r="B30" s="74" t="s">
        <v>61</v>
      </c>
      <c r="C30" s="80" t="s">
        <v>236</v>
      </c>
      <c r="D30" s="3" t="s">
        <v>132</v>
      </c>
      <c r="E30" s="58"/>
      <c r="F30" s="3"/>
    </row>
    <row r="31" spans="1:6">
      <c r="A31" s="56" t="s">
        <v>63</v>
      </c>
      <c r="B31" s="74" t="s">
        <v>205</v>
      </c>
      <c r="C31" s="80" t="s">
        <v>236</v>
      </c>
      <c r="D31" s="3" t="s">
        <v>132</v>
      </c>
      <c r="E31" s="58"/>
      <c r="F31" s="3"/>
    </row>
    <row r="32" spans="1:6">
      <c r="A32" s="56"/>
      <c r="B32" s="74" t="s">
        <v>60</v>
      </c>
      <c r="C32" s="80" t="s">
        <v>236</v>
      </c>
      <c r="D32" s="3" t="s">
        <v>132</v>
      </c>
      <c r="E32" s="58"/>
      <c r="F32" s="3"/>
    </row>
    <row r="33" spans="1:6">
      <c r="A33" s="56"/>
      <c r="B33" s="74" t="s">
        <v>61</v>
      </c>
      <c r="C33" s="80" t="s">
        <v>236</v>
      </c>
      <c r="D33" s="3" t="s">
        <v>132</v>
      </c>
      <c r="E33" s="58"/>
      <c r="F33" s="3"/>
    </row>
    <row r="34" spans="1:6">
      <c r="A34" s="231"/>
      <c r="B34" s="15"/>
      <c r="C34" s="80"/>
      <c r="E34" s="58"/>
      <c r="F34" s="3"/>
    </row>
    <row r="35" spans="1:6">
      <c r="A35" s="56" t="s">
        <v>104</v>
      </c>
      <c r="B35" s="56"/>
      <c r="C35" s="76"/>
      <c r="E35" s="58"/>
      <c r="F35" s="3"/>
    </row>
    <row r="36" spans="1:6">
      <c r="A36" s="56" t="s">
        <v>233</v>
      </c>
      <c r="B36" s="56"/>
      <c r="C36" s="218"/>
      <c r="E36" s="58"/>
      <c r="F36" s="3"/>
    </row>
    <row r="37" spans="1:6">
      <c r="A37" s="56" t="s">
        <v>721</v>
      </c>
      <c r="B37" s="56"/>
      <c r="C37" s="218"/>
      <c r="D37" s="3" t="s">
        <v>134</v>
      </c>
      <c r="E37" s="58"/>
      <c r="F37" s="3"/>
    </row>
    <row r="38" spans="1:6">
      <c r="A38" s="55" t="s">
        <v>723</v>
      </c>
      <c r="B38" s="55"/>
      <c r="C38" s="218"/>
      <c r="D38" s="58"/>
      <c r="E38" s="58"/>
      <c r="F38" s="3"/>
    </row>
    <row r="39" spans="1:6">
      <c r="A39" s="55" t="s">
        <v>133</v>
      </c>
      <c r="B39" s="55"/>
      <c r="C39" s="218"/>
      <c r="E39" s="58"/>
      <c r="F39" s="3"/>
    </row>
    <row r="40" spans="1:6">
      <c r="A40" s="55" t="s">
        <v>718</v>
      </c>
      <c r="B40" s="55"/>
      <c r="C40" s="80"/>
      <c r="F40" s="3"/>
    </row>
    <row r="41" spans="1:6">
      <c r="A41" s="55" t="s">
        <v>719</v>
      </c>
      <c r="B41" s="55"/>
      <c r="C41" s="80" t="s">
        <v>156</v>
      </c>
      <c r="F41" s="3"/>
    </row>
    <row r="42" spans="1:6">
      <c r="A42" s="55" t="s">
        <v>717</v>
      </c>
      <c r="B42" s="55"/>
      <c r="C42" s="80"/>
      <c r="F42" s="3"/>
    </row>
    <row r="43" spans="1:6">
      <c r="A43" s="55" t="s">
        <v>475</v>
      </c>
      <c r="B43" s="55"/>
      <c r="C43" s="219"/>
      <c r="D43" s="3" t="s">
        <v>134</v>
      </c>
      <c r="F43" s="3"/>
    </row>
    <row r="44" spans="1:6">
      <c r="A44" s="55" t="s">
        <v>478</v>
      </c>
      <c r="B44" s="55"/>
      <c r="C44" s="219"/>
      <c r="D44" s="3" t="s">
        <v>134</v>
      </c>
      <c r="F44" s="3"/>
    </row>
    <row r="45" spans="1:6">
      <c r="A45" s="55" t="s">
        <v>158</v>
      </c>
      <c r="B45" s="55"/>
      <c r="C45" s="219" t="s">
        <v>159</v>
      </c>
      <c r="F45" s="3"/>
    </row>
    <row r="46" spans="1:6">
      <c r="A46" s="55" t="s">
        <v>168</v>
      </c>
      <c r="B46" s="55"/>
      <c r="C46" s="80" t="s">
        <v>243</v>
      </c>
      <c r="F46" s="3"/>
    </row>
    <row r="47" spans="1:6">
      <c r="B47" s="14"/>
      <c r="F47" s="3"/>
    </row>
    <row r="48" spans="1:6">
      <c r="B48" s="14"/>
      <c r="F48" s="3"/>
    </row>
    <row r="49" spans="2:6">
      <c r="B49" s="14"/>
      <c r="F49" s="3"/>
    </row>
    <row r="50" spans="2:6">
      <c r="B50" s="14"/>
      <c r="F50" s="3"/>
    </row>
    <row r="51" spans="2:6">
      <c r="B51" s="14"/>
      <c r="F51" s="3"/>
    </row>
    <row r="52" spans="2:6">
      <c r="B52" s="14"/>
      <c r="F52" s="3"/>
    </row>
    <row r="53" spans="2:6">
      <c r="B53" s="14"/>
      <c r="F53" s="3"/>
    </row>
    <row r="54" spans="2:6">
      <c r="B54" s="14"/>
      <c r="F54" s="3"/>
    </row>
    <row r="55" spans="2:6">
      <c r="B55" s="14"/>
      <c r="F55" s="3"/>
    </row>
    <row r="56" spans="2:6">
      <c r="B56" s="14"/>
      <c r="F56" s="3"/>
    </row>
    <row r="57" spans="2:6">
      <c r="B57" s="14"/>
      <c r="F57" s="3"/>
    </row>
    <row r="58" spans="2:6">
      <c r="B58" s="14"/>
      <c r="F58" s="3"/>
    </row>
    <row r="59" spans="2:6">
      <c r="B59" s="14"/>
      <c r="F59" s="3"/>
    </row>
    <row r="60" spans="2:6">
      <c r="B60" s="14"/>
      <c r="F60" s="3"/>
    </row>
    <row r="61" spans="2:6">
      <c r="B61" s="14"/>
      <c r="F61" s="3"/>
    </row>
    <row r="62" spans="2:6">
      <c r="B62" s="14"/>
      <c r="F62" s="3"/>
    </row>
    <row r="63" spans="2:6">
      <c r="B63" s="14"/>
      <c r="F63" s="3"/>
    </row>
    <row r="64" spans="2:6">
      <c r="B64" s="14"/>
      <c r="F64" s="3"/>
    </row>
    <row r="65" spans="2:6">
      <c r="B65" s="14"/>
      <c r="F65" s="3"/>
    </row>
    <row r="66" spans="2:6">
      <c r="B66" s="14"/>
      <c r="F66" s="3"/>
    </row>
    <row r="67" spans="2:6">
      <c r="B67" s="14"/>
      <c r="F67" s="3"/>
    </row>
    <row r="68" spans="2:6">
      <c r="B68" s="14"/>
      <c r="F68" s="3"/>
    </row>
    <row r="69" spans="2:6">
      <c r="B69" s="14"/>
      <c r="F69" s="3"/>
    </row>
    <row r="70" spans="2:6">
      <c r="B70" s="14"/>
      <c r="F70" s="3"/>
    </row>
    <row r="71" spans="2:6">
      <c r="B71" s="14"/>
      <c r="F71" s="3"/>
    </row>
    <row r="72" spans="2:6">
      <c r="B72" s="14"/>
      <c r="F72" s="3"/>
    </row>
    <row r="73" spans="2:6">
      <c r="B73" s="14"/>
      <c r="C73" s="14"/>
      <c r="D73" s="14"/>
      <c r="E73" s="14"/>
    </row>
    <row r="74" spans="2:6">
      <c r="B74" s="14"/>
      <c r="C74" s="14"/>
      <c r="D74" s="14"/>
      <c r="E74" s="14"/>
    </row>
    <row r="75" spans="2:6">
      <c r="B75" s="14"/>
      <c r="C75" s="14"/>
      <c r="D75" s="14"/>
      <c r="E75" s="14"/>
    </row>
    <row r="76" spans="2:6">
      <c r="B76" s="14"/>
      <c r="C76" s="14"/>
      <c r="D76" s="14"/>
      <c r="E76" s="14"/>
    </row>
    <row r="77" spans="2:6">
      <c r="B77" s="14"/>
      <c r="C77" s="14"/>
      <c r="D77" s="14"/>
      <c r="E77" s="14"/>
    </row>
    <row r="78" spans="2:6">
      <c r="B78" s="14"/>
      <c r="C78" s="14"/>
      <c r="D78" s="14"/>
      <c r="E78" s="14"/>
    </row>
    <row r="79" spans="2:6">
      <c r="B79" s="14"/>
      <c r="C79" s="14"/>
      <c r="D79" s="14"/>
      <c r="E79" s="14"/>
    </row>
    <row r="80" spans="2:6">
      <c r="B80" s="14"/>
      <c r="C80" s="14"/>
      <c r="D80" s="14"/>
      <c r="E80" s="14"/>
    </row>
    <row r="81" spans="2:5">
      <c r="B81" s="14"/>
      <c r="C81" s="14"/>
      <c r="D81" s="14"/>
      <c r="E81" s="14"/>
    </row>
    <row r="82" spans="2:5">
      <c r="B82" s="14"/>
      <c r="C82" s="14"/>
      <c r="D82" s="14"/>
      <c r="E82" s="14"/>
    </row>
    <row r="83" spans="2:5">
      <c r="B83" s="14"/>
      <c r="C83" s="14"/>
      <c r="D83" s="14"/>
      <c r="E83" s="14"/>
    </row>
    <row r="84" spans="2:5">
      <c r="B84" s="14"/>
      <c r="C84" s="14"/>
      <c r="D84" s="14"/>
      <c r="E84" s="14"/>
    </row>
    <row r="85" spans="2:5">
      <c r="B85" s="14"/>
      <c r="C85" s="14"/>
      <c r="D85" s="14"/>
      <c r="E85" s="14"/>
    </row>
    <row r="86" spans="2:5">
      <c r="B86" s="14"/>
      <c r="C86" s="14"/>
      <c r="D86" s="14"/>
      <c r="E86" s="14"/>
    </row>
    <row r="87" spans="2:5">
      <c r="B87" s="14"/>
      <c r="C87" s="14"/>
      <c r="D87" s="14"/>
      <c r="E87" s="14"/>
    </row>
    <row r="88" spans="2:5">
      <c r="B88" s="14"/>
      <c r="C88" s="14"/>
      <c r="D88" s="14"/>
      <c r="E88" s="14"/>
    </row>
    <row r="89" spans="2:5">
      <c r="B89" s="14"/>
      <c r="C89" s="14"/>
      <c r="D89" s="14"/>
      <c r="E89" s="14"/>
    </row>
    <row r="90" spans="2:5">
      <c r="B90" s="14"/>
      <c r="C90" s="14"/>
      <c r="D90" s="14"/>
      <c r="E90" s="14"/>
    </row>
    <row r="91" spans="2:5">
      <c r="B91" s="14"/>
      <c r="C91" s="14"/>
      <c r="D91" s="14"/>
      <c r="E91" s="14"/>
    </row>
    <row r="92" spans="2:5">
      <c r="B92" s="14"/>
      <c r="C92" s="14"/>
      <c r="D92" s="14"/>
      <c r="E92" s="14"/>
    </row>
    <row r="93" spans="2:5">
      <c r="B93" s="14"/>
      <c r="C93" s="14"/>
      <c r="D93" s="14"/>
      <c r="E93" s="14"/>
    </row>
    <row r="94" spans="2:5">
      <c r="B94" s="14"/>
      <c r="C94" s="14"/>
      <c r="D94" s="14"/>
      <c r="E94" s="14"/>
    </row>
    <row r="95" spans="2:5">
      <c r="B95" s="14"/>
      <c r="C95" s="14"/>
      <c r="D95" s="14"/>
      <c r="E95" s="14"/>
    </row>
    <row r="96" spans="2:5">
      <c r="B96" s="14"/>
      <c r="C96" s="14"/>
      <c r="D96" s="14"/>
      <c r="E96" s="14"/>
    </row>
    <row r="97" spans="1:6">
      <c r="B97" s="14"/>
      <c r="C97" s="14"/>
      <c r="D97" s="14"/>
      <c r="E97" s="14"/>
    </row>
    <row r="98" spans="1:6">
      <c r="B98" s="14"/>
      <c r="C98" s="14"/>
      <c r="D98" s="14"/>
      <c r="E98" s="14"/>
    </row>
    <row r="99" spans="1:6">
      <c r="B99" s="14"/>
      <c r="C99" s="14"/>
      <c r="D99" s="14"/>
      <c r="E99" s="14"/>
    </row>
    <row r="100" spans="1:6" customFormat="1">
      <c r="A100" s="3"/>
      <c r="B100" s="14"/>
      <c r="C100" s="14"/>
      <c r="D100" s="14"/>
      <c r="E100" s="14"/>
      <c r="F100" s="13"/>
    </row>
    <row r="101" spans="1:6" customFormat="1">
      <c r="A101" s="3"/>
      <c r="B101" s="14"/>
      <c r="C101" s="14"/>
      <c r="D101" s="14"/>
      <c r="E101" s="14"/>
      <c r="F101" s="13"/>
    </row>
    <row r="102" spans="1:6" customFormat="1">
      <c r="A102" s="3"/>
      <c r="B102" s="14"/>
      <c r="C102" s="14"/>
      <c r="D102" s="14"/>
      <c r="E102" s="14"/>
      <c r="F102" s="13"/>
    </row>
    <row r="103" spans="1:6" customFormat="1">
      <c r="A103" s="3"/>
      <c r="B103" s="14"/>
      <c r="C103" s="14"/>
      <c r="D103" s="14"/>
      <c r="E103" s="14"/>
      <c r="F103" s="13"/>
    </row>
    <row r="104" spans="1:6" customFormat="1">
      <c r="A104" s="3"/>
      <c r="B104" s="14"/>
      <c r="C104" s="14"/>
      <c r="D104" s="14"/>
      <c r="E104" s="14"/>
      <c r="F104" s="13"/>
    </row>
    <row r="105" spans="1:6" customFormat="1">
      <c r="A105" s="3"/>
      <c r="B105" s="14"/>
      <c r="C105" s="14"/>
      <c r="D105" s="14"/>
      <c r="E105" s="14"/>
      <c r="F105" s="13"/>
    </row>
    <row r="106" spans="1:6" customFormat="1">
      <c r="A106" s="3"/>
      <c r="B106" s="14"/>
      <c r="C106" s="14"/>
      <c r="D106" s="14"/>
      <c r="E106" s="14"/>
      <c r="F106" s="13"/>
    </row>
    <row r="107" spans="1:6">
      <c r="B107" s="14"/>
      <c r="C107" s="14"/>
      <c r="D107" s="14"/>
      <c r="E107" s="14"/>
    </row>
    <row r="108" spans="1:6">
      <c r="B108" s="14"/>
      <c r="C108" s="14"/>
      <c r="D108" s="14"/>
      <c r="E108" s="14"/>
    </row>
    <row r="109" spans="1:6">
      <c r="B109" s="14"/>
      <c r="C109" s="14"/>
      <c r="D109" s="14"/>
      <c r="E109" s="14"/>
    </row>
    <row r="110" spans="1:6">
      <c r="B110" s="14"/>
      <c r="C110" s="14"/>
      <c r="D110" s="14"/>
      <c r="E110" s="14"/>
    </row>
    <row r="111" spans="1:6">
      <c r="B111" s="14"/>
      <c r="C111" s="14"/>
      <c r="D111" s="14"/>
      <c r="E111" s="14"/>
    </row>
    <row r="112" spans="1:6">
      <c r="B112" s="14"/>
      <c r="C112" s="14"/>
      <c r="D112" s="14"/>
      <c r="E112" s="14"/>
    </row>
    <row r="113" spans="2:5">
      <c r="B113" s="14"/>
      <c r="C113" s="14"/>
      <c r="D113" s="14"/>
      <c r="E113" s="14"/>
    </row>
    <row r="114" spans="2:5">
      <c r="B114" s="14"/>
      <c r="C114" s="14"/>
      <c r="D114" s="14"/>
      <c r="E114" s="14"/>
    </row>
    <row r="115" spans="2:5">
      <c r="B115" s="14"/>
      <c r="C115" s="14"/>
      <c r="D115" s="14"/>
      <c r="E115" s="14"/>
    </row>
    <row r="116" spans="2:5">
      <c r="B116" s="14"/>
      <c r="C116" s="14"/>
      <c r="D116" s="14"/>
      <c r="E116" s="14"/>
    </row>
    <row r="117" spans="2:5">
      <c r="B117" s="14"/>
      <c r="C117" s="14"/>
      <c r="D117" s="14"/>
      <c r="E117" s="14"/>
    </row>
    <row r="118" spans="2:5">
      <c r="B118" s="14"/>
      <c r="C118" s="14"/>
      <c r="D118" s="14"/>
      <c r="E118" s="14"/>
    </row>
  </sheetData>
  <phoneticPr fontId="0" type="noConversion"/>
  <dataValidations count="9">
    <dataValidation type="list" allowBlank="1" showErrorMessage="1" sqref="C46" xr:uid="{00000000-0002-0000-0300-000000000000}">
      <formula1>Mechanical</formula1>
      <formula2>0</formula2>
    </dataValidation>
    <dataValidation type="list" allowBlank="1" showErrorMessage="1" sqref="C7" xr:uid="{00000000-0002-0000-0300-000001000000}">
      <formula1>DCType</formula1>
      <formula2>0</formula2>
    </dataValidation>
    <dataValidation type="list" allowBlank="1" showErrorMessage="1" sqref="C8" xr:uid="{00000000-0002-0000-0300-000002000000}">
      <formula1>BuildingType</formula1>
      <formula2>0</formula2>
    </dataValidation>
    <dataValidation type="list" allowBlank="1" showInputMessage="1" showErrorMessage="1" sqref="C14" xr:uid="{00000000-0002-0000-0300-000003000000}">
      <formula1>Operator_Roles</formula1>
    </dataValidation>
    <dataValidation type="list" allowBlank="1" showInputMessage="1" showErrorMessage="1" sqref="C17:C24" xr:uid="{00000000-0002-0000-0300-000004000000}">
      <formula1>Y_N</formula1>
    </dataValidation>
    <dataValidation allowBlank="1" showErrorMessage="1" sqref="B28:B34 C35" xr:uid="{00000000-0002-0000-0300-000005000000}"/>
    <dataValidation type="list" allowBlank="1" showInputMessage="1" showErrorMessage="1" sqref="C28:C34" xr:uid="{00000000-0002-0000-0300-000006000000}">
      <formula1>YesNo</formula1>
    </dataValidation>
    <dataValidation type="list" showInputMessage="1" showErrorMessage="1" sqref="C41" xr:uid="{00000000-0002-0000-0300-000007000000}">
      <formula1>Air_Temp_Method</formula1>
    </dataValidation>
    <dataValidation type="list" showInputMessage="1" showErrorMessage="1" sqref="C45" xr:uid="{00000000-0002-0000-0300-000008000000}">
      <formula1>Economiser_Type</formula1>
    </dataValidation>
  </dataValidations>
  <hyperlinks>
    <hyperlink ref="A1" location="Cover!A1" display="&lt; Prev" xr:uid="{00000000-0004-0000-0300-000000000000}"/>
    <hyperlink ref="B1" location="'Data Centre KPIs'!A1" display="1/2 Next &gt;" xr:uid="{00000000-0004-0000-0300-000001000000}"/>
    <hyperlink ref="C1" location="Cover!A1" display="Home" xr:uid="{00000000-0004-0000-0300-000002000000}"/>
  </hyperlinks>
  <pageMargins left="0.5" right="0.5" top="0.5" bottom="0.5" header="0.51180555555555551" footer="0.51180555555555551"/>
  <pageSetup scale="88" firstPageNumber="0"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31FCA-8A1E-4A41-9F0B-A3BE6884E486}">
  <dimension ref="A1:E23"/>
  <sheetViews>
    <sheetView tabSelected="1" workbookViewId="0">
      <selection activeCell="D36" sqref="D36"/>
    </sheetView>
  </sheetViews>
  <sheetFormatPr defaultRowHeight="12.75"/>
  <cols>
    <col min="1" max="1" width="50.140625" customWidth="1"/>
    <col min="2" max="2" width="64" customWidth="1"/>
    <col min="3" max="3" width="14.42578125" customWidth="1"/>
    <col min="4" max="4" width="12.42578125" customWidth="1"/>
    <col min="5" max="5" width="23.85546875" bestFit="1" customWidth="1"/>
  </cols>
  <sheetData>
    <row r="1" spans="1:5">
      <c r="A1" s="21" t="s">
        <v>226</v>
      </c>
      <c r="B1" s="21" t="s">
        <v>482</v>
      </c>
      <c r="C1" s="21" t="s">
        <v>461</v>
      </c>
    </row>
    <row r="3" spans="1:5" ht="15.75">
      <c r="A3" s="59" t="s">
        <v>686</v>
      </c>
    </row>
    <row r="5" spans="1:5" ht="29.25" customHeight="1">
      <c r="A5" s="1" t="s">
        <v>687</v>
      </c>
      <c r="B5" s="1" t="s">
        <v>689</v>
      </c>
      <c r="C5" s="1" t="s">
        <v>691</v>
      </c>
      <c r="D5" s="387" t="s">
        <v>725</v>
      </c>
      <c r="E5" s="387" t="s">
        <v>724</v>
      </c>
    </row>
    <row r="6" spans="1:5" ht="13.5" thickBot="1"/>
    <row r="7" spans="1:5" ht="13.5" thickBot="1">
      <c r="A7" s="388" t="s">
        <v>688</v>
      </c>
      <c r="B7" s="389" t="s">
        <v>690</v>
      </c>
      <c r="C7" s="389"/>
      <c r="D7" s="389"/>
      <c r="E7" s="390"/>
    </row>
    <row r="8" spans="1:5" ht="13.5" thickBot="1"/>
    <row r="9" spans="1:5" ht="13.5" thickBot="1">
      <c r="A9" s="388" t="s">
        <v>692</v>
      </c>
      <c r="B9" s="389" t="s">
        <v>693</v>
      </c>
      <c r="C9" s="389"/>
      <c r="D9" s="389"/>
      <c r="E9" s="390"/>
    </row>
    <row r="10" spans="1:5" ht="13.5" thickBot="1"/>
    <row r="11" spans="1:5" ht="13.5" thickBot="1">
      <c r="A11" s="388" t="s">
        <v>694</v>
      </c>
      <c r="B11" s="389" t="s">
        <v>701</v>
      </c>
      <c r="C11" s="389"/>
      <c r="D11" s="389"/>
      <c r="E11" s="390"/>
    </row>
    <row r="12" spans="1:5" ht="13.5" thickBot="1"/>
    <row r="13" spans="1:5" ht="13.5" thickBot="1">
      <c r="A13" s="388" t="s">
        <v>695</v>
      </c>
      <c r="B13" s="389" t="s">
        <v>702</v>
      </c>
      <c r="C13" s="389"/>
      <c r="D13" s="389"/>
      <c r="E13" s="390"/>
    </row>
    <row r="14" spans="1:5" ht="13.5" thickBot="1"/>
    <row r="15" spans="1:5" ht="13.5" thickBot="1">
      <c r="A15" s="388" t="s">
        <v>696</v>
      </c>
      <c r="B15" s="389" t="s">
        <v>703</v>
      </c>
      <c r="C15" s="389"/>
      <c r="D15" s="389"/>
      <c r="E15" s="390"/>
    </row>
    <row r="16" spans="1:5" ht="13.5" thickBot="1"/>
    <row r="17" spans="1:5" ht="13.5" thickBot="1">
      <c r="A17" s="388" t="s">
        <v>697</v>
      </c>
      <c r="B17" s="389" t="s">
        <v>704</v>
      </c>
      <c r="C17" s="389"/>
      <c r="D17" s="389"/>
      <c r="E17" s="390"/>
    </row>
    <row r="18" spans="1:5" ht="13.5" thickBot="1"/>
    <row r="19" spans="1:5" ht="13.5" thickBot="1">
      <c r="A19" s="388" t="s">
        <v>698</v>
      </c>
      <c r="B19" s="389" t="s">
        <v>705</v>
      </c>
      <c r="C19" s="389"/>
      <c r="D19" s="389"/>
      <c r="E19" s="390"/>
    </row>
    <row r="20" spans="1:5" ht="13.5" thickBot="1"/>
    <row r="21" spans="1:5" ht="13.5" thickBot="1">
      <c r="A21" s="388" t="s">
        <v>699</v>
      </c>
      <c r="B21" s="389" t="s">
        <v>706</v>
      </c>
      <c r="C21" s="389"/>
      <c r="D21" s="389"/>
      <c r="E21" s="390"/>
    </row>
    <row r="22" spans="1:5" ht="13.5" thickBot="1"/>
    <row r="23" spans="1:5" ht="13.5" thickBot="1">
      <c r="A23" s="388" t="s">
        <v>700</v>
      </c>
      <c r="B23" s="389" t="s">
        <v>706</v>
      </c>
      <c r="C23" s="389"/>
      <c r="D23" s="389"/>
      <c r="E23" s="390"/>
    </row>
  </sheetData>
  <hyperlinks>
    <hyperlink ref="A1" location="Cover!A1" display="&lt; Prev" xr:uid="{58C820C3-7FF4-4318-9D1C-B36CFB0ADB81}"/>
    <hyperlink ref="B1" location="'Best Practices'!A1" display="1/2 Next &gt;" xr:uid="{F08ECF28-60F4-4CA0-AD83-46BCD0C04D13}"/>
    <hyperlink ref="C1" location="Cover!A1" display="Home" xr:uid="{A841D295-A0FF-49E9-979F-0C283311085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BV248"/>
  <sheetViews>
    <sheetView zoomScale="90" zoomScaleNormal="90" workbookViewId="0">
      <pane xSplit="2" ySplit="8" topLeftCell="C9" activePane="bottomRight" state="frozen"/>
      <selection activeCell="H28" sqref="H28"/>
      <selection pane="topRight" activeCell="H28" sqref="H28"/>
      <selection pane="bottomLeft" activeCell="H28" sqref="H28"/>
      <selection pane="bottomRight" activeCell="E3" sqref="E3"/>
    </sheetView>
  </sheetViews>
  <sheetFormatPr defaultRowHeight="12.75"/>
  <cols>
    <col min="1" max="1" width="10.140625" customWidth="1"/>
    <col min="2" max="2" width="59.28515625" customWidth="1"/>
    <col min="3" max="3" width="10.7109375" customWidth="1"/>
    <col min="4" max="4" width="10" customWidth="1"/>
    <col min="5" max="5" width="12.7109375" customWidth="1"/>
    <col min="6" max="6" width="11.7109375" customWidth="1"/>
    <col min="7" max="7" width="10.140625" customWidth="1"/>
    <col min="8" max="8" width="11.42578125" customWidth="1"/>
    <col min="9" max="9" width="11.140625" customWidth="1"/>
    <col min="10" max="12" width="11.5703125" customWidth="1"/>
    <col min="13" max="14" width="11" customWidth="1"/>
    <col min="15" max="18" width="60.42578125" customWidth="1"/>
    <col min="19" max="19" width="12.140625" customWidth="1"/>
    <col min="20" max="20" width="12.85546875" customWidth="1"/>
    <col min="21" max="21" width="13.7109375" customWidth="1"/>
    <col min="22" max="36" width="12.140625" customWidth="1"/>
    <col min="37" max="37" width="9.140625" customWidth="1"/>
    <col min="38" max="38" width="11.85546875" customWidth="1"/>
    <col min="39" max="39" width="10" customWidth="1"/>
    <col min="40" max="40" width="10.5703125" customWidth="1"/>
    <col min="41" max="41" width="9.140625" customWidth="1"/>
    <col min="42" max="42" width="12.7109375" customWidth="1"/>
    <col min="43" max="43" width="10.85546875" customWidth="1"/>
    <col min="44" max="45" width="12" customWidth="1"/>
    <col min="46" max="46" width="9.140625" customWidth="1"/>
    <col min="47" max="51" width="7.28515625" customWidth="1"/>
    <col min="52" max="52" width="10.7109375" customWidth="1"/>
    <col min="53" max="61" width="7.28515625" customWidth="1"/>
    <col min="62" max="62" width="10.42578125" customWidth="1"/>
    <col min="63" max="65" width="7.28515625" customWidth="1"/>
    <col min="66" max="66" width="7.7109375" customWidth="1"/>
    <col min="67" max="69" width="9.140625" customWidth="1"/>
    <col min="71" max="71" width="50.7109375" customWidth="1"/>
    <col min="72" max="72" width="51.85546875" customWidth="1"/>
    <col min="73" max="73" width="56.140625" customWidth="1"/>
    <col min="74" max="74" width="50.42578125" customWidth="1"/>
  </cols>
  <sheetData>
    <row r="1" spans="1:74">
      <c r="A1" s="21" t="s">
        <v>226</v>
      </c>
      <c r="B1" t="s">
        <v>120</v>
      </c>
      <c r="C1" s="21" t="s">
        <v>461</v>
      </c>
      <c r="D1" s="21" t="s">
        <v>644</v>
      </c>
    </row>
    <row r="2" spans="1:74">
      <c r="A2" s="1" t="s">
        <v>111</v>
      </c>
    </row>
    <row r="3" spans="1:74" ht="13.5" thickBot="1">
      <c r="B3" s="84" t="s">
        <v>218</v>
      </c>
      <c r="C3" s="253"/>
      <c r="T3" s="85"/>
    </row>
    <row r="4" spans="1:74" ht="15.75">
      <c r="B4" s="84" t="s">
        <v>219</v>
      </c>
      <c r="C4" s="86">
        <f>COUNTIF(D11:D235, "N")</f>
        <v>98</v>
      </c>
      <c r="F4" s="87"/>
      <c r="G4" s="87"/>
      <c r="H4" s="87"/>
      <c r="I4" s="87"/>
      <c r="J4" s="87"/>
      <c r="BS4" s="194"/>
      <c r="BT4" s="220" t="s">
        <v>118</v>
      </c>
      <c r="BU4" s="195"/>
      <c r="BV4" s="112"/>
    </row>
    <row r="5" spans="1:74" ht="13.5" thickBot="1">
      <c r="BS5" s="197"/>
      <c r="BT5" s="198"/>
      <c r="BU5" s="198"/>
      <c r="BV5" s="200"/>
    </row>
    <row r="6" spans="1:74" ht="13.5" thickBot="1">
      <c r="A6" s="194"/>
      <c r="B6" s="112"/>
      <c r="C6" s="194"/>
      <c r="D6" s="195"/>
      <c r="E6" s="215" t="s">
        <v>220</v>
      </c>
      <c r="F6" s="195"/>
      <c r="G6" s="195"/>
      <c r="H6" s="195"/>
      <c r="I6" s="195"/>
      <c r="J6" s="112"/>
      <c r="K6" s="201" t="s">
        <v>91</v>
      </c>
      <c r="L6" s="196"/>
      <c r="M6" s="195"/>
      <c r="N6" s="112"/>
      <c r="O6" s="194"/>
      <c r="P6" s="194"/>
      <c r="Q6" s="195"/>
      <c r="R6" s="112"/>
      <c r="T6" s="90" t="s">
        <v>147</v>
      </c>
      <c r="U6" s="89"/>
      <c r="V6" s="89"/>
      <c r="X6" s="90" t="s">
        <v>94</v>
      </c>
      <c r="Y6" s="91"/>
      <c r="Z6" s="88"/>
      <c r="AA6" s="89"/>
      <c r="AB6" s="89"/>
      <c r="AD6" s="90" t="s">
        <v>95</v>
      </c>
      <c r="AE6" s="91"/>
      <c r="AF6" s="88"/>
      <c r="AG6" s="89"/>
      <c r="AH6" s="89"/>
      <c r="AI6" s="89"/>
      <c r="AK6" s="90" t="s">
        <v>222</v>
      </c>
      <c r="AL6" s="88"/>
      <c r="AM6" s="88"/>
      <c r="AN6" s="88"/>
      <c r="AO6" s="88"/>
      <c r="AP6" s="88"/>
      <c r="AQ6" s="88"/>
      <c r="AR6" s="89"/>
      <c r="AS6" s="89"/>
      <c r="AU6" s="92"/>
      <c r="AV6" s="93"/>
      <c r="AW6" s="93"/>
      <c r="AX6" s="93"/>
      <c r="AY6" s="94" t="s">
        <v>86</v>
      </c>
      <c r="AZ6" s="94"/>
      <c r="BA6" s="93"/>
      <c r="BB6" s="93"/>
      <c r="BC6" s="95"/>
      <c r="BE6" s="92"/>
      <c r="BF6" s="93"/>
      <c r="BG6" s="93"/>
      <c r="BH6" s="93"/>
      <c r="BI6" s="94" t="s">
        <v>87</v>
      </c>
      <c r="BJ6" s="94"/>
      <c r="BK6" s="93"/>
      <c r="BL6" s="93"/>
      <c r="BM6" s="95"/>
      <c r="BO6" s="92"/>
      <c r="BP6" s="94" t="s">
        <v>93</v>
      </c>
      <c r="BQ6" s="95"/>
      <c r="BS6" s="201" t="s">
        <v>113</v>
      </c>
      <c r="BT6" s="195"/>
      <c r="BU6" s="195"/>
      <c r="BV6" s="112"/>
    </row>
    <row r="7" spans="1:74" ht="13.5" thickBot="1">
      <c r="A7" s="197"/>
      <c r="B7" s="200"/>
      <c r="C7" s="197"/>
      <c r="D7" s="198"/>
      <c r="E7" s="202" t="s">
        <v>112</v>
      </c>
      <c r="F7" s="198"/>
      <c r="G7" s="198"/>
      <c r="H7" s="199"/>
      <c r="I7" s="198"/>
      <c r="J7" s="200"/>
      <c r="K7" s="202" t="s">
        <v>110</v>
      </c>
      <c r="L7" s="199"/>
      <c r="M7" s="198"/>
      <c r="N7" s="200"/>
      <c r="O7" s="197"/>
      <c r="P7" s="197"/>
      <c r="Q7" s="198"/>
      <c r="R7" s="200"/>
      <c r="T7" s="90"/>
      <c r="U7" s="89"/>
      <c r="V7" s="89"/>
      <c r="X7" s="90"/>
      <c r="Y7" s="91"/>
      <c r="Z7" s="88"/>
      <c r="AA7" s="89"/>
      <c r="AB7" s="89"/>
      <c r="AD7" s="90"/>
      <c r="AE7" s="91"/>
      <c r="AF7" s="88"/>
      <c r="AG7" s="89"/>
      <c r="AH7" s="89"/>
      <c r="AI7" s="89"/>
      <c r="AK7" s="90"/>
      <c r="AL7" s="88"/>
      <c r="AM7" s="88"/>
      <c r="AN7" s="88"/>
      <c r="AO7" s="88"/>
      <c r="AP7" s="88"/>
      <c r="AQ7" s="88"/>
      <c r="AR7" s="89"/>
      <c r="AS7" s="89"/>
      <c r="AU7" s="92"/>
      <c r="AV7" s="93"/>
      <c r="AW7" s="93"/>
      <c r="AX7" s="93"/>
      <c r="AY7" s="94"/>
      <c r="AZ7" s="94"/>
      <c r="BA7" s="93"/>
      <c r="BB7" s="93"/>
      <c r="BC7" s="95"/>
      <c r="BE7" s="92"/>
      <c r="BF7" s="93"/>
      <c r="BG7" s="93"/>
      <c r="BH7" s="93"/>
      <c r="BI7" s="94"/>
      <c r="BJ7" s="94"/>
      <c r="BK7" s="93"/>
      <c r="BL7" s="93"/>
      <c r="BM7" s="95"/>
      <c r="BO7" s="183"/>
      <c r="BP7" s="184"/>
      <c r="BQ7" s="185"/>
      <c r="BS7" s="202"/>
      <c r="BT7" s="198"/>
      <c r="BU7" s="198"/>
      <c r="BV7" s="200"/>
    </row>
    <row r="8" spans="1:74" ht="64.5" thickBot="1">
      <c r="A8" s="186" t="s">
        <v>276</v>
      </c>
      <c r="B8" s="187" t="s">
        <v>269</v>
      </c>
      <c r="C8" s="188" t="s">
        <v>282</v>
      </c>
      <c r="D8" s="189" t="s">
        <v>221</v>
      </c>
      <c r="E8" s="237" t="s">
        <v>145</v>
      </c>
      <c r="F8" s="248" t="s">
        <v>146</v>
      </c>
      <c r="G8" s="190" t="s">
        <v>116</v>
      </c>
      <c r="H8" s="191" t="s">
        <v>278</v>
      </c>
      <c r="I8" s="192" t="s">
        <v>207</v>
      </c>
      <c r="J8" s="339" t="s">
        <v>622</v>
      </c>
      <c r="K8" s="190" t="s">
        <v>116</v>
      </c>
      <c r="L8" s="191" t="s">
        <v>278</v>
      </c>
      <c r="M8" s="192" t="s">
        <v>207</v>
      </c>
      <c r="N8" s="339" t="s">
        <v>621</v>
      </c>
      <c r="O8" s="193" t="s">
        <v>164</v>
      </c>
      <c r="P8" s="193" t="s">
        <v>115</v>
      </c>
      <c r="Q8" s="193" t="s">
        <v>117</v>
      </c>
      <c r="R8" s="193" t="s">
        <v>90</v>
      </c>
      <c r="T8" s="252" t="s">
        <v>149</v>
      </c>
      <c r="U8" s="237" t="s">
        <v>148</v>
      </c>
      <c r="V8" s="246" t="s">
        <v>153</v>
      </c>
      <c r="X8" s="99" t="s">
        <v>277</v>
      </c>
      <c r="Y8" s="97" t="s">
        <v>278</v>
      </c>
      <c r="Z8" s="98" t="s">
        <v>207</v>
      </c>
      <c r="AA8" s="100" t="s">
        <v>279</v>
      </c>
      <c r="AB8" s="246" t="s">
        <v>150</v>
      </c>
      <c r="AD8" s="99" t="s">
        <v>277</v>
      </c>
      <c r="AE8" s="97" t="s">
        <v>278</v>
      </c>
      <c r="AF8" s="98" t="s">
        <v>207</v>
      </c>
      <c r="AG8" s="100" t="s">
        <v>279</v>
      </c>
      <c r="AH8" s="246" t="s">
        <v>151</v>
      </c>
      <c r="AI8" s="246" t="s">
        <v>154</v>
      </c>
      <c r="AK8" s="99" t="s">
        <v>277</v>
      </c>
      <c r="AL8" s="97" t="s">
        <v>278</v>
      </c>
      <c r="AM8" s="98" t="s">
        <v>207</v>
      </c>
      <c r="AN8" s="101" t="s">
        <v>279</v>
      </c>
      <c r="AO8" s="96" t="s">
        <v>277</v>
      </c>
      <c r="AP8" s="97" t="s">
        <v>278</v>
      </c>
      <c r="AQ8" s="98" t="s">
        <v>207</v>
      </c>
      <c r="AR8" s="100" t="s">
        <v>279</v>
      </c>
      <c r="AS8" s="246" t="s">
        <v>152</v>
      </c>
      <c r="AU8" s="102" t="str">
        <f>'Data Centre Information'!A17</f>
        <v>Physical Building</v>
      </c>
      <c r="AV8" s="103" t="str">
        <f>'Data Centre Information'!A18</f>
        <v>Mechanical &amp; Electrical Plant</v>
      </c>
      <c r="AW8" s="103" t="str">
        <f>'Data Centre Information'!A19</f>
        <v>Data Floor</v>
      </c>
      <c r="AX8" s="103" t="str">
        <f>'Data Centre Information'!A20</f>
        <v>Racks</v>
      </c>
      <c r="AY8" s="103" t="str">
        <f>'Data Centre Information'!A21</f>
        <v>IT Equipment</v>
      </c>
      <c r="AZ8" s="103" t="str">
        <f>'Data Centre Information'!A22</f>
        <v>Operating System / Virtualisation Layer</v>
      </c>
      <c r="BA8" s="103" t="str">
        <f>'Data Centre Information'!A23</f>
        <v>Software</v>
      </c>
      <c r="BB8" s="103" t="str">
        <f>'Data Centre Information'!A24</f>
        <v>Business Process</v>
      </c>
      <c r="BC8" s="104" t="str">
        <f>'Data Centre Information'!A25</f>
        <v>Full Control</v>
      </c>
      <c r="BE8" s="102" t="str">
        <f>'Data Centre Information'!A17</f>
        <v>Physical Building</v>
      </c>
      <c r="BF8" s="103" t="str">
        <f>'Data Centre Information'!A18</f>
        <v>Mechanical &amp; Electrical Plant</v>
      </c>
      <c r="BG8" s="103" t="str">
        <f>'Data Centre Information'!A19</f>
        <v>Data Floor</v>
      </c>
      <c r="BH8" s="103" t="str">
        <f>'Data Centre Information'!A20</f>
        <v>Racks</v>
      </c>
      <c r="BI8" s="103" t="str">
        <f>'Data Centre Information'!A21</f>
        <v>IT Equipment</v>
      </c>
      <c r="BJ8" s="103" t="str">
        <f>'Data Centre Information'!A22</f>
        <v>Operating System / Virtualisation Layer</v>
      </c>
      <c r="BK8" s="103" t="str">
        <f>'Data Centre Information'!A23</f>
        <v>Software</v>
      </c>
      <c r="BL8" s="103" t="str">
        <f>'Data Centre Information'!A24</f>
        <v>Business Process</v>
      </c>
      <c r="BM8" s="104" t="str">
        <f>'Data Centre Information'!A25</f>
        <v>Full Control</v>
      </c>
      <c r="BO8" s="105" t="s">
        <v>88</v>
      </c>
      <c r="BP8" s="106" t="s">
        <v>89</v>
      </c>
      <c r="BQ8" s="106" t="s">
        <v>92</v>
      </c>
      <c r="BS8" s="210" t="s">
        <v>489</v>
      </c>
      <c r="BT8" s="207" t="s">
        <v>490</v>
      </c>
      <c r="BU8" s="207" t="s">
        <v>491</v>
      </c>
      <c r="BV8" s="203" t="s">
        <v>495</v>
      </c>
    </row>
    <row r="9" spans="1:74" ht="15.75">
      <c r="A9" s="107" t="s">
        <v>176</v>
      </c>
      <c r="B9" s="108"/>
      <c r="C9" s="109"/>
      <c r="D9" s="42"/>
      <c r="E9" s="216"/>
      <c r="F9" s="249"/>
      <c r="G9" s="152"/>
      <c r="H9" s="152"/>
      <c r="I9" s="152"/>
      <c r="J9" s="153"/>
      <c r="N9" s="108"/>
      <c r="O9" s="239"/>
      <c r="P9" s="239"/>
      <c r="Q9" s="239"/>
      <c r="R9" s="239"/>
      <c r="T9" s="111"/>
      <c r="U9" s="112" t="str">
        <f t="shared" ref="U9:U59" si="0">IF(F9="", "", IF(F9&lt;DATE(YEAR(Application_Date)+3,MONTH(Application_Date),DAY(Application_Date)), "Y", "N"))</f>
        <v/>
      </c>
      <c r="V9" s="112"/>
      <c r="X9" s="111"/>
      <c r="AA9" s="112"/>
      <c r="AB9" s="112"/>
      <c r="AD9" s="111"/>
      <c r="AG9" s="112"/>
      <c r="AH9" s="112"/>
      <c r="AI9" s="112"/>
      <c r="AK9" s="111"/>
      <c r="AN9" s="113"/>
      <c r="AR9" s="110"/>
      <c r="AS9" s="112"/>
      <c r="AU9" s="111"/>
      <c r="BC9" s="110"/>
      <c r="BE9" s="111"/>
      <c r="BM9" s="110"/>
      <c r="BO9" s="111"/>
      <c r="BP9" s="110"/>
      <c r="BQ9" s="110"/>
      <c r="BS9" s="211"/>
      <c r="BT9" s="136"/>
      <c r="BU9" s="136"/>
      <c r="BV9" s="110"/>
    </row>
    <row r="10" spans="1:74">
      <c r="A10" s="114" t="s">
        <v>185</v>
      </c>
      <c r="B10" s="115"/>
      <c r="C10" s="116"/>
      <c r="D10" s="72" t="str">
        <f>IF(BQ10="", "", IF(AS10=1, "N", "Y"))</f>
        <v/>
      </c>
      <c r="E10" s="217"/>
      <c r="F10" s="155"/>
      <c r="G10" s="154"/>
      <c r="H10" s="154"/>
      <c r="I10" s="154"/>
      <c r="J10" s="155"/>
      <c r="K10" s="117"/>
      <c r="L10" s="117"/>
      <c r="M10" s="117"/>
      <c r="N10" s="115"/>
      <c r="O10" s="240"/>
      <c r="P10" s="240"/>
      <c r="Q10" s="240"/>
      <c r="R10" s="240"/>
      <c r="T10" s="118"/>
      <c r="U10" s="119" t="str">
        <f t="shared" si="0"/>
        <v/>
      </c>
      <c r="V10" s="119"/>
      <c r="X10" s="118"/>
      <c r="Y10" s="117"/>
      <c r="Z10" s="117"/>
      <c r="AA10" s="119"/>
      <c r="AB10" s="119"/>
      <c r="AD10" s="118"/>
      <c r="AE10" s="117"/>
      <c r="AF10" s="117"/>
      <c r="AG10" s="119"/>
      <c r="AH10" s="119"/>
      <c r="AI10" s="119"/>
      <c r="AK10" s="111"/>
      <c r="AN10" s="120"/>
      <c r="AR10" s="110"/>
      <c r="AS10" s="119"/>
      <c r="AU10" s="121"/>
      <c r="AV10" s="3"/>
      <c r="AW10" s="3"/>
      <c r="AX10" s="3"/>
      <c r="AY10" s="3"/>
      <c r="AZ10" s="3"/>
      <c r="BA10" s="3"/>
      <c r="BB10" s="3"/>
      <c r="BC10" s="122"/>
      <c r="BD10" s="3"/>
      <c r="BE10" s="121"/>
      <c r="BF10" s="3"/>
      <c r="BG10" s="3"/>
      <c r="BH10" s="3"/>
      <c r="BI10" s="3"/>
      <c r="BJ10" s="3"/>
      <c r="BK10" s="3"/>
      <c r="BL10" s="3"/>
      <c r="BM10" s="122"/>
      <c r="BO10" s="121"/>
      <c r="BP10" s="122"/>
      <c r="BQ10" s="122"/>
      <c r="BS10" s="211"/>
      <c r="BT10" s="136"/>
      <c r="BU10" s="136"/>
      <c r="BV10" s="110"/>
    </row>
    <row r="11" spans="1:74" ht="51">
      <c r="A11" s="123" t="s">
        <v>281</v>
      </c>
      <c r="B11" s="344" t="s">
        <v>280</v>
      </c>
      <c r="C11" s="124">
        <v>5</v>
      </c>
      <c r="D11" s="72" t="str">
        <f>IF(BQ11="", "", IF(AS11=1, "N", "Y"))</f>
        <v>N</v>
      </c>
      <c r="E11" s="278"/>
      <c r="F11" s="250"/>
      <c r="G11" s="156"/>
      <c r="H11" s="290"/>
      <c r="I11" s="290"/>
      <c r="J11" s="289"/>
      <c r="K11" s="125" t="str">
        <f>IF(AK11="Y", $BQ11, "")</f>
        <v>I</v>
      </c>
      <c r="L11" s="125" t="str">
        <f t="shared" ref="L11:L61" si="1">IF(AL11="Y", $BQ11, "")</f>
        <v/>
      </c>
      <c r="M11" s="125" t="str">
        <f t="shared" ref="M11:M61" si="2">IF(AM11="Y", $BQ11, "")</f>
        <v/>
      </c>
      <c r="N11" s="126" t="str">
        <f t="shared" ref="N11:N61" si="3">IF(AN11="Y", $BQ11, "")</f>
        <v/>
      </c>
      <c r="O11" s="241"/>
      <c r="P11" s="241"/>
      <c r="Q11" s="241" t="str">
        <f>IF(AND(E11="", F11=""), "", "Please describe the actions being taken to achieve the Implementation of this practice here")</f>
        <v/>
      </c>
      <c r="R11" s="241" t="str">
        <f>IF(OR(K11="E", K11="I &amp; E", L11="E", L11="I &amp; E", M11="E", M11="I &amp; E", N11="E", N11="I &amp; E"), "Please describe the endorsing actions taken for this practice here", "")</f>
        <v/>
      </c>
      <c r="T11" s="123" t="str">
        <f t="shared" ref="T11:T61" si="4">IF(E11="", "", IF(E11&lt;DATE(YEAR(Application_Date)+3,MONTH(Application_Date),DAY(Application_Date)), "Y", "N"))</f>
        <v/>
      </c>
      <c r="U11" s="127" t="str">
        <f>IF(F11="", "", IF(F11&lt;DATE(YEAR(Application_Date)+3,MONTH(Application_Date),DAY(Application_Date)), "Y", "N"))</f>
        <v/>
      </c>
      <c r="V11" s="245">
        <f>IF(SUM(AB11, AH11)=0, IF(NOT(OR(T11="Y", U11="Y")), 0, 1), 0)</f>
        <v>0</v>
      </c>
      <c r="X11" s="123" t="str">
        <f t="shared" ref="X11:X61" si="5">IF(NOT(ISERROR(SEARCH("I", K11))), IF(AND(ISERROR(SEARCH("I", G11)), ISERROR(SEARCH("I", $G11))), "N", "Y"), "")</f>
        <v>N</v>
      </c>
      <c r="Y11" s="125" t="str">
        <f t="shared" ref="Y11:Y61" si="6">IF(NOT(ISERROR(SEARCH("I", L11))), IF(AND(ISERROR(SEARCH("I", H11)), ISERROR(SEARCH("I", $G11))), "N", "Y"), "")</f>
        <v/>
      </c>
      <c r="Z11" s="125" t="str">
        <f t="shared" ref="Z11:Z61" si="7">IF(NOT(ISERROR(SEARCH("I", M11))), IF(AND(ISERROR(SEARCH("I", I11)), ISERROR(SEARCH("I", $G11))), "N", "Y"), "")</f>
        <v/>
      </c>
      <c r="AA11" s="292" t="str">
        <f t="shared" ref="AA11:AA61" si="8">IF(NOT(ISERROR(SEARCH("I", N11))), IF(AND(ISERROR(SEARCH("I", J11)), ISERROR(SEARCH("I", $G11))), "N", "Y"), "")</f>
        <v/>
      </c>
      <c r="AB11" s="294">
        <f>IF(OR(NOT(ISERROR(SEARCH("I", G11))),NOT(ISERROR(SEARCH("I", H11))), NOT(ISERROR(SEARCH("I", I11))), NOT(ISERROR(SEARCH("I", J11)))), 1, 0)</f>
        <v>0</v>
      </c>
      <c r="AD11" s="123" t="str">
        <f t="shared" ref="AD11:AD61" si="9">IF(NOT(ISERROR(SEARCH("E", K11))), IF(AND(ISERROR(SEARCH("E", G11)), ISERROR(SEARCH("E", $G11))), "N", "Y"), "")</f>
        <v/>
      </c>
      <c r="AE11" s="125" t="str">
        <f t="shared" ref="AE11:AE61" si="10">IF(NOT(ISERROR(SEARCH("E", L11))), IF(AND(ISERROR(SEARCH("E", H11)), ISERROR(SEARCH("E", $G11))), "N", "Y"), "")</f>
        <v/>
      </c>
      <c r="AF11" s="125" t="str">
        <f t="shared" ref="AF11:AF61" si="11">IF(NOT(ISERROR(SEARCH("E", M11))), IF(AND(ISERROR(SEARCH("E", I11)), ISERROR(SEARCH("E", $G11))), "N", "Y"), "")</f>
        <v/>
      </c>
      <c r="AG11" s="127" t="str">
        <f t="shared" ref="AG11:AG61" si="12">IF(NOT(ISERROR(SEARCH("E", N11))), IF(AND(ISERROR(SEARCH("E", J11)), ISERROR(SEARCH("E", $G11))), "N", "Y"), "")</f>
        <v/>
      </c>
      <c r="AH11" s="245">
        <f>IF(OR(NOT(ISERROR(SEARCH("E", G11))),NOT(ISERROR(SEARCH("E", H11))), NOT(ISERROR(SEARCH("E", I11))), NOT(ISERROR(SEARCH("E", J11)))), 1, 0)</f>
        <v>0</v>
      </c>
      <c r="AI11" s="245">
        <f>IF(OR(NOT(ISERROR(SEARCH("E", G11))),NOT(ISERROR(SEARCH("E", H11))), NOT(ISERROR(SEARCH("E", I11))), NOT(ISERROR(SEARCH("E", J11)))), IF(AB11=1, 0, 1), 0)</f>
        <v>0</v>
      </c>
      <c r="AK11" s="123" t="s">
        <v>204</v>
      </c>
      <c r="AL11" s="125"/>
      <c r="AM11" s="125"/>
      <c r="AN11" s="126"/>
      <c r="AO11" s="75">
        <f t="shared" ref="AO11:AQ16" si="13">IF(OR(AND($T11&lt;&gt;"Y", X11="N"), AND($U11&lt;&gt;"Y", AD11="N")), 1, 0)</f>
        <v>1</v>
      </c>
      <c r="AP11" s="75">
        <f t="shared" si="13"/>
        <v>0</v>
      </c>
      <c r="AQ11" s="75">
        <f t="shared" si="13"/>
        <v>0</v>
      </c>
      <c r="AR11" s="128">
        <f t="shared" ref="AR11:AR16" si="14">IF(OR(AND($T11&lt;&gt;"Y", AA11="N"), AND($U11="", AG11="N")), 1, 0)</f>
        <v>0</v>
      </c>
      <c r="AS11" s="245">
        <f>IF(SUM(AO11:AR11)&gt;0, 1, 0)</f>
        <v>1</v>
      </c>
      <c r="AU11" s="129" t="s">
        <v>499</v>
      </c>
      <c r="AV11" s="75" t="s">
        <v>499</v>
      </c>
      <c r="AW11" s="75" t="s">
        <v>499</v>
      </c>
      <c r="AX11" s="75" t="s">
        <v>499</v>
      </c>
      <c r="AY11" s="75" t="s">
        <v>499</v>
      </c>
      <c r="AZ11" s="75" t="s">
        <v>499</v>
      </c>
      <c r="BA11" s="75" t="s">
        <v>499</v>
      </c>
      <c r="BB11" s="75" t="s">
        <v>499</v>
      </c>
      <c r="BC11" s="128" t="s">
        <v>499</v>
      </c>
      <c r="BD11" s="3"/>
      <c r="BE11" s="129"/>
      <c r="BF11" s="75"/>
      <c r="BG11" s="75"/>
      <c r="BH11" s="75"/>
      <c r="BI11" s="75"/>
      <c r="BJ11" s="75"/>
      <c r="BK11" s="75"/>
      <c r="BL11" s="75"/>
      <c r="BM11" s="128" t="s">
        <v>498</v>
      </c>
      <c r="BO11" s="129" t="str">
        <f t="shared" ref="BO11:BO61" si="15">IF(OR(AND(AU11="I", OR(Physical_Building="Y", Physical_Building="Partial")),AND(AV11="I", OR(ME_Plant="Y", ME_Plant="Partial")), AND(AW11="I", OR(Data_Floor="Y", Data_Floor="Partial")), AND(AX11="I", OR(Racks="Y", Racks="Partial")), AND(AY11="I", OR(IT_Equipment="Y", IT_Equipment="Partial")), AND(AZ11="I", OR(Operating_System="Y", Operating_System="Partial")), AND(BA11="I", OR(Software="Y", Software="Partial")), AND(BB11="I", OR(Business_Process="Y", Business_Process="Partial")), AND(BC11="I", Full_Control="Y")), "I", "")</f>
        <v>I</v>
      </c>
      <c r="BP11" s="128" t="str">
        <f t="shared" ref="BP11:BP61" si="16">IF(OR(AND(BE11="E", OR(Physical_Building="N", Physical_Building="Partial")),AND(BF11="E", OR(ME_Plant="N", ME_Plant="Partial")), AND(BG11="E", OR(Data_Floor="N", Data_Floor="Partial")), AND(BH11="E", OR(Racks="N", Racks="Partial")), AND(BI11="E", OR(IT_Equipment="N", IT_Equipment="Partial")), AND(BJ11="E", OR(Operating_System="N", Operating_System="Partial")), AND(BK11="E", OR(Software="N", Software="Partial")), AND(BL11="E", OR(Business_Process="N", Business_Process="Partial")), AND(BM11="E", Full_Control="N")), "E", "")</f>
        <v/>
      </c>
      <c r="BQ11" s="128" t="str">
        <f>IF(BO11="I",IF(BP11="E","I &amp; E","I"),IF(BP11="E","E",""))</f>
        <v>I</v>
      </c>
      <c r="BS11" s="212" t="s">
        <v>12</v>
      </c>
      <c r="BT11" s="208" t="s">
        <v>11</v>
      </c>
      <c r="BU11" s="208" t="s">
        <v>13</v>
      </c>
      <c r="BV11" s="204" t="s">
        <v>14</v>
      </c>
    </row>
    <row r="12" spans="1:74">
      <c r="A12" s="129"/>
      <c r="B12" s="345"/>
      <c r="C12" s="130"/>
      <c r="D12" s="72" t="str">
        <f t="shared" ref="D12:D96" si="17">IF(BQ12="", "", IF(AS12=1, "N", "Y"))</f>
        <v/>
      </c>
      <c r="E12" s="279"/>
      <c r="F12" s="280"/>
      <c r="G12" s="157"/>
      <c r="J12" s="136"/>
      <c r="K12" s="75" t="str">
        <f t="shared" ref="K12:K61" si="18">IF(AK12="Y", $BQ12, "")</f>
        <v/>
      </c>
      <c r="L12" s="75" t="str">
        <f t="shared" si="1"/>
        <v/>
      </c>
      <c r="M12" s="75" t="str">
        <f t="shared" si="2"/>
        <v/>
      </c>
      <c r="N12" s="131" t="str">
        <f t="shared" si="3"/>
        <v/>
      </c>
      <c r="O12" s="240"/>
      <c r="P12" s="240"/>
      <c r="Q12" s="240"/>
      <c r="R12" s="240"/>
      <c r="T12" s="129" t="str">
        <f t="shared" si="4"/>
        <v/>
      </c>
      <c r="U12" s="128" t="str">
        <f t="shared" si="0"/>
        <v/>
      </c>
      <c r="V12" s="245"/>
      <c r="X12" s="129" t="str">
        <f t="shared" si="5"/>
        <v/>
      </c>
      <c r="Y12" s="75" t="str">
        <f t="shared" si="6"/>
        <v/>
      </c>
      <c r="Z12" s="75" t="str">
        <f t="shared" si="7"/>
        <v/>
      </c>
      <c r="AA12" s="128" t="str">
        <f t="shared" si="8"/>
        <v/>
      </c>
      <c r="AB12" s="245"/>
      <c r="AD12" s="129" t="str">
        <f t="shared" si="9"/>
        <v/>
      </c>
      <c r="AE12" s="75" t="str">
        <f t="shared" si="10"/>
        <v/>
      </c>
      <c r="AF12" s="75" t="str">
        <f t="shared" si="11"/>
        <v/>
      </c>
      <c r="AG12" s="128" t="str">
        <f t="shared" si="12"/>
        <v/>
      </c>
      <c r="AH12" s="245"/>
      <c r="AI12" s="245"/>
      <c r="AK12" s="129"/>
      <c r="AL12" s="75"/>
      <c r="AM12" s="75"/>
      <c r="AN12" s="131"/>
      <c r="AO12" s="75"/>
      <c r="AP12" s="75"/>
      <c r="AQ12" s="75"/>
      <c r="AR12" s="128"/>
      <c r="AS12" s="245"/>
      <c r="AU12" s="129"/>
      <c r="AV12" s="75"/>
      <c r="AW12" s="75"/>
      <c r="AX12" s="75"/>
      <c r="AY12" s="75"/>
      <c r="AZ12" s="75"/>
      <c r="BA12" s="75"/>
      <c r="BB12" s="75"/>
      <c r="BC12" s="128"/>
      <c r="BE12" s="129"/>
      <c r="BF12" s="75"/>
      <c r="BG12" s="75"/>
      <c r="BH12" s="75"/>
      <c r="BI12" s="75"/>
      <c r="BJ12" s="75"/>
      <c r="BK12" s="75"/>
      <c r="BL12" s="75"/>
      <c r="BM12" s="128"/>
      <c r="BO12" s="129" t="str">
        <f t="shared" si="15"/>
        <v/>
      </c>
      <c r="BP12" s="128" t="str">
        <f t="shared" si="16"/>
        <v/>
      </c>
      <c r="BQ12" s="128" t="str">
        <f t="shared" ref="BQ12:BQ96" si="19">IF(BO12="I",IF(BP12="E","I &amp; E","I"),IF(BP12="E","E",""))</f>
        <v/>
      </c>
      <c r="BS12" s="212"/>
      <c r="BT12" s="208"/>
      <c r="BU12" s="208"/>
      <c r="BV12" s="204"/>
    </row>
    <row r="13" spans="1:74">
      <c r="A13" s="114" t="s">
        <v>208</v>
      </c>
      <c r="B13" s="345"/>
      <c r="C13" s="130"/>
      <c r="D13" s="72" t="str">
        <f t="shared" si="17"/>
        <v/>
      </c>
      <c r="E13" s="279"/>
      <c r="F13" s="280"/>
      <c r="G13" s="157"/>
      <c r="J13" s="136"/>
      <c r="K13" s="75" t="str">
        <f t="shared" si="18"/>
        <v/>
      </c>
      <c r="L13" s="75" t="str">
        <f t="shared" si="1"/>
        <v/>
      </c>
      <c r="M13" s="75" t="str">
        <f t="shared" si="2"/>
        <v/>
      </c>
      <c r="N13" s="131" t="str">
        <f t="shared" si="3"/>
        <v/>
      </c>
      <c r="O13" s="240"/>
      <c r="P13" s="240"/>
      <c r="Q13" s="240"/>
      <c r="R13" s="240"/>
      <c r="T13" s="129" t="str">
        <f t="shared" si="4"/>
        <v/>
      </c>
      <c r="U13" s="128" t="str">
        <f t="shared" si="0"/>
        <v/>
      </c>
      <c r="V13" s="245"/>
      <c r="X13" s="129" t="str">
        <f t="shared" si="5"/>
        <v/>
      </c>
      <c r="Y13" s="75" t="str">
        <f t="shared" si="6"/>
        <v/>
      </c>
      <c r="Z13" s="75" t="str">
        <f t="shared" si="7"/>
        <v/>
      </c>
      <c r="AA13" s="128" t="str">
        <f t="shared" si="8"/>
        <v/>
      </c>
      <c r="AB13" s="245"/>
      <c r="AD13" s="129" t="str">
        <f t="shared" si="9"/>
        <v/>
      </c>
      <c r="AE13" s="75" t="str">
        <f t="shared" si="10"/>
        <v/>
      </c>
      <c r="AF13" s="75" t="str">
        <f t="shared" si="11"/>
        <v/>
      </c>
      <c r="AG13" s="128" t="str">
        <f t="shared" si="12"/>
        <v/>
      </c>
      <c r="AH13" s="245"/>
      <c r="AI13" s="245"/>
      <c r="AK13" s="129"/>
      <c r="AL13" s="75"/>
      <c r="AM13" s="75"/>
      <c r="AN13" s="131"/>
      <c r="AO13" s="75"/>
      <c r="AP13" s="75"/>
      <c r="AQ13" s="75"/>
      <c r="AR13" s="128"/>
      <c r="AS13" s="245"/>
      <c r="AU13" s="129"/>
      <c r="AV13" s="75"/>
      <c r="AW13" s="75"/>
      <c r="AX13" s="75"/>
      <c r="AY13" s="75"/>
      <c r="AZ13" s="75"/>
      <c r="BA13" s="75"/>
      <c r="BB13" s="75"/>
      <c r="BC13" s="128"/>
      <c r="BE13" s="129"/>
      <c r="BF13" s="75"/>
      <c r="BG13" s="75"/>
      <c r="BH13" s="75"/>
      <c r="BI13" s="75"/>
      <c r="BJ13" s="75"/>
      <c r="BK13" s="75"/>
      <c r="BL13" s="75"/>
      <c r="BM13" s="128"/>
      <c r="BO13" s="129" t="str">
        <f t="shared" si="15"/>
        <v/>
      </c>
      <c r="BP13" s="128" t="str">
        <f t="shared" si="16"/>
        <v/>
      </c>
      <c r="BQ13" s="128" t="str">
        <f t="shared" si="19"/>
        <v/>
      </c>
      <c r="BS13" s="212"/>
      <c r="BT13" s="208"/>
      <c r="BU13" s="208"/>
      <c r="BV13" s="204"/>
    </row>
    <row r="14" spans="1:74" ht="25.5">
      <c r="A14" s="123" t="s">
        <v>283</v>
      </c>
      <c r="B14" s="344" t="s">
        <v>209</v>
      </c>
      <c r="C14" s="124">
        <v>3</v>
      </c>
      <c r="D14" s="72" t="str">
        <f t="shared" si="17"/>
        <v>N</v>
      </c>
      <c r="E14" s="278"/>
      <c r="F14" s="250"/>
      <c r="G14" s="156"/>
      <c r="H14" s="268"/>
      <c r="I14" s="268"/>
      <c r="J14" s="272"/>
      <c r="K14" s="125" t="str">
        <f>IF(AK14="Y", $BQ14, "")</f>
        <v>I</v>
      </c>
      <c r="L14" s="125" t="str">
        <f t="shared" si="1"/>
        <v/>
      </c>
      <c r="M14" s="125" t="str">
        <f t="shared" si="2"/>
        <v/>
      </c>
      <c r="N14" s="126" t="str">
        <f t="shared" si="3"/>
        <v/>
      </c>
      <c r="O14" s="241"/>
      <c r="P14" s="241"/>
      <c r="Q14" s="241" t="str">
        <f>IF(AND(E14="", F14=""), "", "Please describe the actions being taken to achieve the Implementation of this practice here")</f>
        <v/>
      </c>
      <c r="R14" s="241" t="str">
        <f t="shared" ref="R14:R25" si="20">IF(OR(K14="E", K14="I &amp; E", L14="E", L14="I &amp; E", M14="E", M14="I &amp; E", N14="E", N14="I &amp; E"), "Please describe the endorsing actions taken for this practice here", "")</f>
        <v/>
      </c>
      <c r="T14" s="123" t="str">
        <f t="shared" si="4"/>
        <v/>
      </c>
      <c r="U14" s="127" t="str">
        <f t="shared" si="0"/>
        <v/>
      </c>
      <c r="V14" s="245">
        <f t="shared" ref="V14:V28" si="21">IF(SUM(AB14, AH14)=0, IF(NOT(OR(T14="Y", U14="Y")), 0, 1), 0)</f>
        <v>0</v>
      </c>
      <c r="X14" s="123" t="str">
        <f>IF(NOT(ISERROR(SEARCH("I", K14))), IF(AND(ISERROR(SEARCH("I", G14)), ISERROR(SEARCH("I", $G14))), "N", "Y"), "")</f>
        <v>N</v>
      </c>
      <c r="Y14" s="125" t="str">
        <f t="shared" si="6"/>
        <v/>
      </c>
      <c r="Z14" s="125" t="str">
        <f t="shared" si="7"/>
        <v/>
      </c>
      <c r="AA14" s="127" t="str">
        <f t="shared" si="8"/>
        <v/>
      </c>
      <c r="AB14" s="245">
        <f t="shared" ref="AB14:AB28" si="22">IF(OR(NOT(ISERROR(SEARCH("I", G14))),NOT(ISERROR(SEARCH("I", H14))), NOT(ISERROR(SEARCH("I", I14))), NOT(ISERROR(SEARCH("I", J14)))), 1, 0)</f>
        <v>0</v>
      </c>
      <c r="AD14" s="123" t="str">
        <f>IF(NOT(ISERROR(SEARCH("E", K14))), IF(AND(ISERROR(SEARCH("E", G14)), ISERROR(SEARCH("E", $G14))), "N", "Y"), "")</f>
        <v/>
      </c>
      <c r="AE14" s="125" t="str">
        <f t="shared" si="10"/>
        <v/>
      </c>
      <c r="AF14" s="125" t="str">
        <f t="shared" si="11"/>
        <v/>
      </c>
      <c r="AG14" s="127" t="str">
        <f t="shared" si="12"/>
        <v/>
      </c>
      <c r="AH14" s="245">
        <f>IF(OR(NOT(ISERROR(SEARCH("E", G14))),NOT(ISERROR(SEARCH("E", H14))), NOT(ISERROR(SEARCH("E", I14))), NOT(ISERROR(SEARCH("E", J14)))), IF(AB14=1, 0, 1), 0)</f>
        <v>0</v>
      </c>
      <c r="AI14" s="245">
        <f t="shared" ref="AI14:AI28" si="23">IF(OR(NOT(ISERROR(SEARCH("E", G14))),NOT(ISERROR(SEARCH("E", H14))), NOT(ISERROR(SEARCH("E", I14))), NOT(ISERROR(SEARCH("E", J14)))), IF(AB14=1, 0, 1), 0)</f>
        <v>0</v>
      </c>
      <c r="AK14" s="123" t="s">
        <v>204</v>
      </c>
      <c r="AL14" s="125"/>
      <c r="AM14" s="125"/>
      <c r="AN14" s="126"/>
      <c r="AO14" s="75">
        <f t="shared" si="13"/>
        <v>1</v>
      </c>
      <c r="AP14" s="75">
        <f t="shared" si="13"/>
        <v>0</v>
      </c>
      <c r="AQ14" s="75">
        <f t="shared" si="13"/>
        <v>0</v>
      </c>
      <c r="AR14" s="128">
        <f t="shared" si="14"/>
        <v>0</v>
      </c>
      <c r="AS14" s="245">
        <f t="shared" ref="AS14:AS28" si="24">IF(SUM(AO14:AR14)&gt;0, 1, 0)</f>
        <v>1</v>
      </c>
      <c r="AU14" s="129"/>
      <c r="AV14" s="75" t="s">
        <v>499</v>
      </c>
      <c r="AW14" s="75"/>
      <c r="AX14" s="75"/>
      <c r="AY14" s="75" t="s">
        <v>499</v>
      </c>
      <c r="AZ14" s="75"/>
      <c r="BA14" s="75"/>
      <c r="BB14" s="75"/>
      <c r="BC14" s="128"/>
      <c r="BE14" s="129"/>
      <c r="BF14" s="75" t="s">
        <v>498</v>
      </c>
      <c r="BG14" s="75"/>
      <c r="BH14" s="75"/>
      <c r="BI14" s="75" t="s">
        <v>498</v>
      </c>
      <c r="BJ14" s="75"/>
      <c r="BK14" s="75"/>
      <c r="BL14" s="75"/>
      <c r="BM14" s="128"/>
      <c r="BO14" s="129" t="str">
        <f t="shared" si="15"/>
        <v>I</v>
      </c>
      <c r="BP14" s="128" t="str">
        <f t="shared" si="16"/>
        <v/>
      </c>
      <c r="BQ14" s="128" t="str">
        <f t="shared" si="19"/>
        <v>I</v>
      </c>
      <c r="BS14" s="212" t="s">
        <v>492</v>
      </c>
      <c r="BT14" s="208" t="s">
        <v>493</v>
      </c>
      <c r="BU14" s="208" t="s">
        <v>494</v>
      </c>
      <c r="BV14" s="204" t="s">
        <v>496</v>
      </c>
    </row>
    <row r="15" spans="1:74" ht="89.25">
      <c r="A15" s="311" t="s">
        <v>512</v>
      </c>
      <c r="B15" s="346" t="s">
        <v>513</v>
      </c>
      <c r="C15" s="312">
        <v>4</v>
      </c>
      <c r="D15" s="72" t="str">
        <f t="shared" si="17"/>
        <v>N</v>
      </c>
      <c r="E15" s="313"/>
      <c r="F15" s="314"/>
      <c r="G15" s="315"/>
      <c r="H15" s="315"/>
      <c r="I15" s="315"/>
      <c r="J15" s="316"/>
      <c r="K15" s="317" t="str">
        <f t="shared" ref="K15:N16" si="25">IF(AK15="Y", $BQ15, "")</f>
        <v/>
      </c>
      <c r="L15" s="317" t="str">
        <f t="shared" si="25"/>
        <v/>
      </c>
      <c r="M15" s="317" t="str">
        <f t="shared" si="25"/>
        <v/>
      </c>
      <c r="N15" s="318" t="s">
        <v>499</v>
      </c>
      <c r="O15" s="319"/>
      <c r="P15" s="319"/>
      <c r="Q15" s="319" t="str">
        <f>IF(AND(E15="", F15=""), "", "Please describe the actions being taken to achieve the Implementation of this practice here")</f>
        <v/>
      </c>
      <c r="R15" s="319" t="str">
        <f t="shared" si="20"/>
        <v/>
      </c>
      <c r="T15" s="320" t="str">
        <f t="shared" ref="T15:U17" si="26">IF(E15="", "", IF(E15&lt;DATE(YEAR(Application_Date)+3,MONTH(Application_Date),DAY(Application_Date)), "Y", "N"))</f>
        <v/>
      </c>
      <c r="U15" s="321" t="str">
        <f t="shared" si="26"/>
        <v/>
      </c>
      <c r="V15" s="245">
        <f t="shared" si="21"/>
        <v>0</v>
      </c>
      <c r="X15" s="311" t="str">
        <f t="shared" ref="X15:AA16" si="27">IF(NOT(ISERROR(SEARCH("I", K15))), IF(AND(ISERROR(SEARCH("I", G15)), ISERROR(SEARCH("I", $G15))), "N", "Y"), "")</f>
        <v/>
      </c>
      <c r="Y15" s="317" t="str">
        <f t="shared" si="27"/>
        <v/>
      </c>
      <c r="Z15" s="317" t="str">
        <f t="shared" si="27"/>
        <v/>
      </c>
      <c r="AA15" s="322" t="str">
        <f t="shared" si="27"/>
        <v>N</v>
      </c>
      <c r="AB15" s="245">
        <f t="shared" si="22"/>
        <v>0</v>
      </c>
      <c r="AD15" s="311" t="str">
        <f t="shared" ref="AD15:AG16" si="28">IF(NOT(ISERROR(SEARCH("E", K15))), IF(AND(ISERROR(SEARCH("E", G15)), ISERROR(SEARCH("E", $G15))), "N", "Y"), "")</f>
        <v/>
      </c>
      <c r="AE15" s="317" t="str">
        <f t="shared" si="28"/>
        <v/>
      </c>
      <c r="AF15" s="317" t="str">
        <f t="shared" si="28"/>
        <v/>
      </c>
      <c r="AG15" s="322" t="str">
        <f t="shared" si="28"/>
        <v/>
      </c>
      <c r="AH15" s="245">
        <f>IF(OR(NOT(ISERROR(SEARCH("E", G15))),NOT(ISERROR(SEARCH("E", H15))), NOT(ISERROR(SEARCH("E", I15))), NOT(ISERROR(SEARCH("E", J15)))), IF(AB15=1, 0, 1), 0)</f>
        <v>0</v>
      </c>
      <c r="AI15" s="245">
        <f t="shared" si="23"/>
        <v>0</v>
      </c>
      <c r="AK15" s="311"/>
      <c r="AL15" s="317"/>
      <c r="AM15" s="317"/>
      <c r="AN15" s="318" t="s">
        <v>204</v>
      </c>
      <c r="AO15" s="75">
        <f t="shared" si="13"/>
        <v>0</v>
      </c>
      <c r="AP15" s="75">
        <f t="shared" si="13"/>
        <v>0</v>
      </c>
      <c r="AQ15" s="75">
        <f t="shared" si="13"/>
        <v>0</v>
      </c>
      <c r="AR15" s="128">
        <f t="shared" si="14"/>
        <v>1</v>
      </c>
      <c r="AS15" s="245">
        <f t="shared" si="24"/>
        <v>1</v>
      </c>
      <c r="AU15" s="129"/>
      <c r="AV15" s="75" t="s">
        <v>499</v>
      </c>
      <c r="AW15" s="75"/>
      <c r="AX15" s="75"/>
      <c r="AY15" s="75"/>
      <c r="AZ15" s="75"/>
      <c r="BA15" s="75"/>
      <c r="BB15" s="75"/>
      <c r="BC15" s="128"/>
      <c r="BE15" s="129"/>
      <c r="BF15" s="75" t="s">
        <v>498</v>
      </c>
      <c r="BG15" s="75"/>
      <c r="BH15" s="75"/>
      <c r="BI15" s="75"/>
      <c r="BJ15" s="75"/>
      <c r="BK15" s="75"/>
      <c r="BL15" s="75"/>
      <c r="BM15" s="128" t="s">
        <v>498</v>
      </c>
      <c r="BO15" s="129" t="str">
        <f t="shared" ref="BO15:BO28" si="29">IF(OR(AND(AU15="I", OR(Physical_Building="Y", Physical_Building="Partial")),AND(AV15="I", OR(ME_Plant="Y", ME_Plant="Partial")), AND(AW15="I", OR(Data_Floor="Y", Data_Floor="Partial")), AND(AX15="I", OR(Racks="Y", Racks="Partial")), AND(AY15="I", OR(IT_Equipment="Y", IT_Equipment="Partial")), AND(AZ15="I", OR(Operating_System="Y", Operating_System="Partial")), AND(BA15="I", OR(Software="Y", Software="Partial")), AND(BB15="I", OR(Business_Process="Y", Business_Process="Partial")), AND(BC15="I", Full_Control="Y")), "I", "")</f>
        <v>I</v>
      </c>
      <c r="BP15" s="128" t="str">
        <f t="shared" ref="BP15:BP28" si="30">IF(OR(AND(BE15="E", OR(Physical_Building="N", Physical_Building="Partial")),AND(BF15="E", OR(ME_Plant="N", ME_Plant="Partial")), AND(BG15="E", OR(Data_Floor="N", Data_Floor="Partial")), AND(BH15="E", OR(Racks="N", Racks="Partial")), AND(BI15="E", OR(IT_Equipment="N", IT_Equipment="Partial")), AND(BJ15="E", OR(Operating_System="N", Operating_System="Partial")), AND(BK15="E", OR(Software="N", Software="Partial")), AND(BL15="E", OR(Business_Process="N", Business_Process="Partial")), AND(BM15="E", Full_Control="N")), "E", "")</f>
        <v/>
      </c>
      <c r="BQ15" s="128" t="str">
        <f t="shared" ref="BQ15:BQ28" si="31">IF(BO15="I",IF(BP15="E","I &amp; E","I"),IF(BP15="E","E",""))</f>
        <v>I</v>
      </c>
      <c r="BS15" s="212"/>
      <c r="BT15" s="208"/>
      <c r="BU15" s="208"/>
      <c r="BV15" s="204" t="s">
        <v>26</v>
      </c>
    </row>
    <row r="16" spans="1:74" ht="89.25">
      <c r="A16" s="75" t="s">
        <v>514</v>
      </c>
      <c r="B16" s="263" t="s">
        <v>552</v>
      </c>
      <c r="C16" s="75">
        <v>3</v>
      </c>
      <c r="D16" s="72" t="str">
        <f>IF(BQ16="", "", IF(AS16=1, "N", "Y"))</f>
        <v/>
      </c>
      <c r="E16" s="85"/>
      <c r="F16" s="281"/>
      <c r="J16" s="136"/>
      <c r="K16" s="75" t="str">
        <f t="shared" si="25"/>
        <v/>
      </c>
      <c r="L16" t="str">
        <f t="shared" si="25"/>
        <v/>
      </c>
      <c r="M16" t="str">
        <f t="shared" si="25"/>
        <v/>
      </c>
      <c r="N16" s="136" t="str">
        <f t="shared" si="25"/>
        <v/>
      </c>
      <c r="O16" s="269"/>
      <c r="P16" s="270"/>
      <c r="Q16" s="270" t="str">
        <f>IF(AND(E16="", F16=""), "", "Please describe the actions being taken to achieve the Implementation of this practice here")</f>
        <v/>
      </c>
      <c r="R16" s="110" t="str">
        <f t="shared" si="20"/>
        <v/>
      </c>
      <c r="T16" s="111" t="str">
        <f t="shared" si="26"/>
        <v/>
      </c>
      <c r="U16" s="110" t="str">
        <f t="shared" si="26"/>
        <v/>
      </c>
      <c r="V16" s="245">
        <f t="shared" si="21"/>
        <v>0</v>
      </c>
      <c r="X16" s="129" t="str">
        <f t="shared" si="27"/>
        <v/>
      </c>
      <c r="Y16" s="75" t="str">
        <f t="shared" si="27"/>
        <v/>
      </c>
      <c r="Z16" s="75" t="str">
        <f t="shared" si="27"/>
        <v/>
      </c>
      <c r="AA16" s="128" t="str">
        <f t="shared" si="27"/>
        <v/>
      </c>
      <c r="AB16" s="245">
        <f t="shared" si="22"/>
        <v>0</v>
      </c>
      <c r="AD16" s="129" t="str">
        <f t="shared" si="28"/>
        <v/>
      </c>
      <c r="AE16" s="75" t="str">
        <f t="shared" si="28"/>
        <v/>
      </c>
      <c r="AF16" s="75" t="str">
        <f t="shared" si="28"/>
        <v/>
      </c>
      <c r="AG16" s="128" t="str">
        <f t="shared" si="28"/>
        <v/>
      </c>
      <c r="AH16" s="245">
        <f>IF(OR(NOT(ISERROR(SEARCH("E", G16))),NOT(ISERROR(SEARCH("E", H16))), NOT(ISERROR(SEARCH("E", I16))), NOT(ISERROR(SEARCH("E", J16)))), IF(AB16=1, 0, 1), 0)</f>
        <v>0</v>
      </c>
      <c r="AI16" s="245">
        <f t="shared" si="23"/>
        <v>0</v>
      </c>
      <c r="AK16" s="129"/>
      <c r="AL16" s="75"/>
      <c r="AM16" s="75"/>
      <c r="AN16" s="131"/>
      <c r="AO16" s="75">
        <f t="shared" si="13"/>
        <v>0</v>
      </c>
      <c r="AP16" s="75">
        <f t="shared" si="13"/>
        <v>0</v>
      </c>
      <c r="AQ16" s="75">
        <f t="shared" si="13"/>
        <v>0</v>
      </c>
      <c r="AR16" s="128">
        <f t="shared" si="14"/>
        <v>0</v>
      </c>
      <c r="AS16" s="245">
        <f t="shared" si="24"/>
        <v>0</v>
      </c>
      <c r="AU16" s="129"/>
      <c r="AV16" s="75"/>
      <c r="AW16" s="75"/>
      <c r="AX16" s="75"/>
      <c r="AY16" s="75"/>
      <c r="AZ16" s="75"/>
      <c r="BA16" s="75"/>
      <c r="BB16" s="75"/>
      <c r="BC16" s="128"/>
      <c r="BE16" s="129"/>
      <c r="BF16" s="75"/>
      <c r="BG16" s="75"/>
      <c r="BH16" s="75"/>
      <c r="BI16" s="75"/>
      <c r="BJ16" s="75"/>
      <c r="BK16" s="75"/>
      <c r="BL16" s="75"/>
      <c r="BM16" s="128"/>
      <c r="BO16" s="129" t="str">
        <f t="shared" si="29"/>
        <v/>
      </c>
      <c r="BP16" s="128" t="str">
        <f t="shared" si="30"/>
        <v/>
      </c>
      <c r="BQ16" s="128" t="str">
        <f t="shared" si="31"/>
        <v/>
      </c>
      <c r="BS16" s="212"/>
      <c r="BT16" s="208"/>
      <c r="BU16" s="208"/>
      <c r="BV16" s="204" t="s">
        <v>26</v>
      </c>
    </row>
    <row r="17" spans="1:74" ht="44.25" customHeight="1">
      <c r="A17" s="317" t="s">
        <v>551</v>
      </c>
      <c r="B17" s="347" t="s">
        <v>553</v>
      </c>
      <c r="C17" s="317">
        <v>3</v>
      </c>
      <c r="D17" s="72" t="str">
        <f t="shared" si="17"/>
        <v>N</v>
      </c>
      <c r="E17" s="324"/>
      <c r="F17" s="325"/>
      <c r="G17" s="317"/>
      <c r="H17" s="326"/>
      <c r="I17" s="326"/>
      <c r="J17" s="318"/>
      <c r="K17" s="317" t="str">
        <f>IF(AK17="Y", $BQ17, "")</f>
        <v/>
      </c>
      <c r="L17" s="326" t="str">
        <f>IF(AL17="Y", $BQ17, "")</f>
        <v/>
      </c>
      <c r="M17" s="326" t="str">
        <f>IF(AM17="Y", $BQ17, "")</f>
        <v/>
      </c>
      <c r="N17" s="318" t="str">
        <f>IF(AN17="Y", $BQ17, "")</f>
        <v>I</v>
      </c>
      <c r="O17" s="327"/>
      <c r="P17" s="328"/>
      <c r="Q17" s="328" t="str">
        <f>IF(AND(E17="", F17=""), "", "Please describe the actions being taken to achieve the Implementation of this practice here")</f>
        <v/>
      </c>
      <c r="R17" s="321" t="str">
        <f t="shared" si="20"/>
        <v/>
      </c>
      <c r="T17" s="320" t="str">
        <f t="shared" si="26"/>
        <v/>
      </c>
      <c r="U17" s="321" t="str">
        <f t="shared" si="26"/>
        <v/>
      </c>
      <c r="V17" s="245">
        <f t="shared" si="21"/>
        <v>0</v>
      </c>
      <c r="X17" s="311" t="str">
        <f>IF(NOT(ISERROR(SEARCH("I", K17))), IF(AND(ISERROR(SEARCH("I", G17)), ISERROR(SEARCH("I", $G17))), "N", "Y"), "")</f>
        <v/>
      </c>
      <c r="Y17" s="317" t="str">
        <f>IF(NOT(ISERROR(SEARCH("I", L17))), IF(AND(ISERROR(SEARCH("I", H17)), ISERROR(SEARCH("I", $G17))), "N", "Y"), "")</f>
        <v/>
      </c>
      <c r="Z17" s="317" t="str">
        <f>IF(NOT(ISERROR(SEARCH("I", M17))), IF(AND(ISERROR(SEARCH("I", I17)), ISERROR(SEARCH("I", $G17))), "N", "Y"), "")</f>
        <v/>
      </c>
      <c r="AA17" s="322" t="str">
        <f>IF(NOT(ISERROR(SEARCH("I", N17))), IF(AND(ISERROR(SEARCH("I", J17)), ISERROR(SEARCH("I", $G17))), "N", "Y"), "")</f>
        <v>N</v>
      </c>
      <c r="AB17" s="245">
        <f t="shared" si="22"/>
        <v>0</v>
      </c>
      <c r="AD17" s="311" t="str">
        <f>IF(NOT(ISERROR(SEARCH("E", K17))), IF(AND(ISERROR(SEARCH("E", G17)), ISERROR(SEARCH("E", $G17))), "N", "Y"), "")</f>
        <v/>
      </c>
      <c r="AE17" s="317" t="str">
        <f>IF(NOT(ISERROR(SEARCH("E", L17))), IF(AND(ISERROR(SEARCH("E", H17)), ISERROR(SEARCH("E", $G17))), "N", "Y"), "")</f>
        <v/>
      </c>
      <c r="AF17" s="317" t="str">
        <f>IF(NOT(ISERROR(SEARCH("E", M17))), IF(AND(ISERROR(SEARCH("E", I17)), ISERROR(SEARCH("E", $G17))), "N", "Y"), "")</f>
        <v/>
      </c>
      <c r="AG17" s="322" t="str">
        <f>IF(NOT(ISERROR(SEARCH("E", N17))), IF(AND(ISERROR(SEARCH("E", J17)), ISERROR(SEARCH("E", $G17))), "N", "Y"), "")</f>
        <v/>
      </c>
      <c r="AH17" s="245">
        <f>IF(OR(NOT(ISERROR(SEARCH("E", G17))),NOT(ISERROR(SEARCH("E", H17))), NOT(ISERROR(SEARCH("E", I17))), NOT(ISERROR(SEARCH("E", J17)))), IF(AB17=1, 0, 1), 0)</f>
        <v>0</v>
      </c>
      <c r="AI17" s="245">
        <f t="shared" si="23"/>
        <v>0</v>
      </c>
      <c r="AK17" s="311"/>
      <c r="AL17" s="317"/>
      <c r="AM17" s="317"/>
      <c r="AN17" s="318" t="s">
        <v>204</v>
      </c>
      <c r="AO17" s="75">
        <f>IF(OR(AND($T17&lt;&gt;"Y", X17="N"), AND($U17&lt;&gt;"Y", AD17="N")), 1, 0)</f>
        <v>0</v>
      </c>
      <c r="AP17" s="75">
        <f>IF(OR(AND($T17&lt;&gt;"Y", Y17="N"), AND($U17&lt;&gt;"Y", AE17="N")), 1, 0)</f>
        <v>0</v>
      </c>
      <c r="AQ17" s="75">
        <f>IF(OR(AND($T17&lt;&gt;"Y", Z17="N"), AND($U17&lt;&gt;"Y", AF17="N")), 1, 0)</f>
        <v>0</v>
      </c>
      <c r="AR17" s="128">
        <f t="shared" ref="AR17:AR28" si="32">IF(OR(AND($T17&lt;&gt;"Y", AA17="N"), AND($U17="", AG17="N")), 1, 0)</f>
        <v>1</v>
      </c>
      <c r="AS17" s="245">
        <f t="shared" si="24"/>
        <v>1</v>
      </c>
      <c r="AU17" s="129" t="s">
        <v>499</v>
      </c>
      <c r="AV17" s="75" t="s">
        <v>499</v>
      </c>
      <c r="AW17" s="75" t="s">
        <v>499</v>
      </c>
      <c r="AX17" s="75" t="s">
        <v>499</v>
      </c>
      <c r="AY17" s="75" t="s">
        <v>499</v>
      </c>
      <c r="AZ17" s="75" t="s">
        <v>499</v>
      </c>
      <c r="BA17" s="75" t="s">
        <v>499</v>
      </c>
      <c r="BB17" s="75" t="s">
        <v>499</v>
      </c>
      <c r="BC17" s="128" t="s">
        <v>499</v>
      </c>
      <c r="BE17" s="129"/>
      <c r="BF17" s="75"/>
      <c r="BG17" s="75"/>
      <c r="BH17" s="75"/>
      <c r="BI17" s="75"/>
      <c r="BJ17" s="75"/>
      <c r="BK17" s="75"/>
      <c r="BL17" s="75"/>
      <c r="BM17" s="128" t="s">
        <v>498</v>
      </c>
      <c r="BO17" s="129" t="str">
        <f t="shared" si="29"/>
        <v>I</v>
      </c>
      <c r="BP17" s="128" t="str">
        <f t="shared" si="30"/>
        <v/>
      </c>
      <c r="BQ17" s="128" t="str">
        <f t="shared" si="31"/>
        <v>I</v>
      </c>
      <c r="BS17" s="212"/>
      <c r="BT17" s="208"/>
      <c r="BU17" s="208"/>
      <c r="BV17" s="204" t="s">
        <v>26</v>
      </c>
    </row>
    <row r="18" spans="1:74" ht="44.25" customHeight="1">
      <c r="A18" s="291" t="s">
        <v>565</v>
      </c>
      <c r="B18" s="348" t="s">
        <v>568</v>
      </c>
      <c r="C18" s="291">
        <v>3</v>
      </c>
      <c r="D18" s="72" t="str">
        <f>IF(BQ18="", "", IF(AS18=1, "N", "Y"))</f>
        <v>N</v>
      </c>
      <c r="E18" s="278"/>
      <c r="F18" s="250"/>
      <c r="G18" s="156"/>
      <c r="H18" s="290"/>
      <c r="I18" s="290"/>
      <c r="J18" s="289"/>
      <c r="K18" s="290" t="str">
        <f t="shared" ref="K18:K21" si="33">IF(AK18="Y", $BQ18, "")</f>
        <v>I</v>
      </c>
      <c r="L18" s="125" t="str">
        <f t="shared" ref="L18:N19" si="34">IF(AL18="Y", $BQ18, "")</f>
        <v/>
      </c>
      <c r="M18" s="125" t="str">
        <f t="shared" si="34"/>
        <v/>
      </c>
      <c r="N18" s="126" t="str">
        <f t="shared" si="34"/>
        <v/>
      </c>
      <c r="O18" s="241"/>
      <c r="P18" s="241"/>
      <c r="Q18" s="241" t="str">
        <f>IF(AND(E18="", F18=""), "", "Please describe the actions being taken to achieve the Implementation of this practice here")</f>
        <v/>
      </c>
      <c r="R18" s="241" t="str">
        <f t="shared" si="20"/>
        <v/>
      </c>
      <c r="T18" s="123" t="str">
        <f t="shared" ref="T18:U24" si="35">IF(E18="", "", IF(E18&lt;DATE(YEAR(Application_Date)+3,MONTH(Application_Date),DAY(Application_Date)), "Y", "N"))</f>
        <v/>
      </c>
      <c r="U18" s="127" t="str">
        <f t="shared" si="35"/>
        <v/>
      </c>
      <c r="V18" s="245">
        <f t="shared" si="21"/>
        <v>0</v>
      </c>
      <c r="X18" s="123" t="str">
        <f t="shared" ref="X18:AA19" si="36">IF(NOT(ISERROR(SEARCH("I", K18))), IF(AND(ISERROR(SEARCH("I", G18)), ISERROR(SEARCH("I", $G18))), "N", "Y"), "")</f>
        <v>N</v>
      </c>
      <c r="Y18" s="125" t="str">
        <f t="shared" si="36"/>
        <v/>
      </c>
      <c r="Z18" s="125" t="str">
        <f t="shared" si="36"/>
        <v/>
      </c>
      <c r="AA18" s="292" t="str">
        <f t="shared" si="36"/>
        <v/>
      </c>
      <c r="AB18" s="294">
        <f t="shared" si="22"/>
        <v>0</v>
      </c>
      <c r="AD18" s="123" t="str">
        <f t="shared" ref="AD18:AG19" si="37">IF(NOT(ISERROR(SEARCH("E", K18))), IF(AND(ISERROR(SEARCH("E", G18)), ISERROR(SEARCH("E", $G18))), "N", "Y"), "")</f>
        <v/>
      </c>
      <c r="AE18" s="125" t="str">
        <f t="shared" si="37"/>
        <v/>
      </c>
      <c r="AF18" s="125" t="str">
        <f t="shared" si="37"/>
        <v/>
      </c>
      <c r="AG18" s="127" t="str">
        <f t="shared" si="37"/>
        <v/>
      </c>
      <c r="AH18" s="245">
        <f>IF(OR(NOT(ISERROR(SEARCH("E", G18))),NOT(ISERROR(SEARCH("E", H18))), NOT(ISERROR(SEARCH("E", I18))), NOT(ISERROR(SEARCH("E", J18)))), 1, 0)</f>
        <v>0</v>
      </c>
      <c r="AI18" s="245">
        <f t="shared" si="23"/>
        <v>0</v>
      </c>
      <c r="AK18" s="123" t="s">
        <v>204</v>
      </c>
      <c r="AL18" s="125"/>
      <c r="AM18" s="125"/>
      <c r="AN18" s="126"/>
      <c r="AO18" s="75">
        <f t="shared" ref="AO18:AQ19" si="38">IF(OR(AND($T18&lt;&gt;"Y", X18="N"), AND($U18&lt;&gt;"Y", AD18="N")), 1, 0)</f>
        <v>1</v>
      </c>
      <c r="AP18" s="75">
        <f t="shared" si="38"/>
        <v>0</v>
      </c>
      <c r="AQ18" s="75">
        <f t="shared" si="38"/>
        <v>0</v>
      </c>
      <c r="AR18" s="128">
        <f t="shared" si="32"/>
        <v>0</v>
      </c>
      <c r="AS18" s="245">
        <f t="shared" si="24"/>
        <v>1</v>
      </c>
      <c r="AU18" s="129" t="s">
        <v>499</v>
      </c>
      <c r="AV18" s="75" t="s">
        <v>499</v>
      </c>
      <c r="AW18" s="75" t="s">
        <v>499</v>
      </c>
      <c r="AX18" s="75" t="s">
        <v>499</v>
      </c>
      <c r="AY18" s="75" t="s">
        <v>499</v>
      </c>
      <c r="AZ18" s="75" t="s">
        <v>499</v>
      </c>
      <c r="BA18" s="75" t="s">
        <v>499</v>
      </c>
      <c r="BB18" s="75" t="s">
        <v>499</v>
      </c>
      <c r="BC18" s="128" t="s">
        <v>499</v>
      </c>
      <c r="BD18" s="3"/>
      <c r="BE18" s="129"/>
      <c r="BF18" s="75"/>
      <c r="BG18" s="75"/>
      <c r="BH18" s="75"/>
      <c r="BI18" s="75"/>
      <c r="BJ18" s="75"/>
      <c r="BK18" s="75"/>
      <c r="BL18" s="75"/>
      <c r="BM18" s="128" t="s">
        <v>498</v>
      </c>
      <c r="BO18" s="129" t="str">
        <f t="shared" si="29"/>
        <v>I</v>
      </c>
      <c r="BP18" s="128" t="str">
        <f t="shared" si="30"/>
        <v/>
      </c>
      <c r="BQ18" s="128" t="str">
        <f t="shared" si="31"/>
        <v>I</v>
      </c>
      <c r="BS18" s="274"/>
      <c r="BT18" s="208"/>
      <c r="BU18" s="208"/>
      <c r="BV18" s="204"/>
    </row>
    <row r="19" spans="1:74" ht="44.25" customHeight="1">
      <c r="A19" s="291" t="s">
        <v>566</v>
      </c>
      <c r="B19" s="348" t="s">
        <v>569</v>
      </c>
      <c r="C19" s="291">
        <v>3</v>
      </c>
      <c r="D19" s="72" t="str">
        <f>IF(BQ19="", "", IF(AS19=1, "N", "Y"))</f>
        <v>N</v>
      </c>
      <c r="E19" s="278"/>
      <c r="F19" s="250"/>
      <c r="G19" s="156"/>
      <c r="H19" s="290"/>
      <c r="I19" s="290"/>
      <c r="J19" s="289"/>
      <c r="K19" s="290" t="str">
        <f t="shared" si="33"/>
        <v>I</v>
      </c>
      <c r="L19" s="125" t="str">
        <f t="shared" si="34"/>
        <v/>
      </c>
      <c r="M19" s="125" t="str">
        <f t="shared" si="34"/>
        <v/>
      </c>
      <c r="N19" s="126" t="str">
        <f t="shared" si="34"/>
        <v/>
      </c>
      <c r="O19" s="241"/>
      <c r="P19" s="241"/>
      <c r="Q19" s="241"/>
      <c r="R19" s="241" t="str">
        <f t="shared" si="20"/>
        <v/>
      </c>
      <c r="T19" s="123" t="str">
        <f t="shared" si="35"/>
        <v/>
      </c>
      <c r="U19" s="127" t="str">
        <f t="shared" si="35"/>
        <v/>
      </c>
      <c r="V19" s="245">
        <f t="shared" si="21"/>
        <v>0</v>
      </c>
      <c r="X19" s="123" t="str">
        <f t="shared" si="36"/>
        <v>N</v>
      </c>
      <c r="Y19" s="125" t="str">
        <f t="shared" si="36"/>
        <v/>
      </c>
      <c r="Z19" s="125" t="str">
        <f t="shared" si="36"/>
        <v/>
      </c>
      <c r="AA19" s="292" t="str">
        <f t="shared" si="36"/>
        <v/>
      </c>
      <c r="AB19" s="294">
        <f t="shared" si="22"/>
        <v>0</v>
      </c>
      <c r="AD19" s="123" t="str">
        <f t="shared" si="37"/>
        <v/>
      </c>
      <c r="AE19" s="125" t="str">
        <f t="shared" si="37"/>
        <v/>
      </c>
      <c r="AF19" s="125" t="str">
        <f t="shared" si="37"/>
        <v/>
      </c>
      <c r="AG19" s="127" t="str">
        <f t="shared" si="37"/>
        <v/>
      </c>
      <c r="AH19" s="245">
        <f>IF(OR(NOT(ISERROR(SEARCH("E", G19))),NOT(ISERROR(SEARCH("E", H19))), NOT(ISERROR(SEARCH("E", I19))), NOT(ISERROR(SEARCH("E", J19)))), 1, 0)</f>
        <v>0</v>
      </c>
      <c r="AI19" s="245">
        <f t="shared" si="23"/>
        <v>0</v>
      </c>
      <c r="AK19" s="123" t="s">
        <v>204</v>
      </c>
      <c r="AL19" s="125"/>
      <c r="AM19" s="125"/>
      <c r="AN19" s="126"/>
      <c r="AO19" s="75">
        <f t="shared" si="38"/>
        <v>1</v>
      </c>
      <c r="AP19" s="75">
        <f t="shared" si="38"/>
        <v>0</v>
      </c>
      <c r="AQ19" s="75">
        <f t="shared" si="38"/>
        <v>0</v>
      </c>
      <c r="AR19" s="128">
        <f t="shared" si="32"/>
        <v>0</v>
      </c>
      <c r="AS19" s="245">
        <f t="shared" si="24"/>
        <v>1</v>
      </c>
      <c r="AU19" s="129" t="s">
        <v>499</v>
      </c>
      <c r="AV19" s="75" t="s">
        <v>499</v>
      </c>
      <c r="AW19" s="75" t="s">
        <v>499</v>
      </c>
      <c r="AX19" s="75" t="s">
        <v>499</v>
      </c>
      <c r="AY19" s="75" t="s">
        <v>499</v>
      </c>
      <c r="AZ19" s="75" t="s">
        <v>499</v>
      </c>
      <c r="BA19" s="75" t="s">
        <v>499</v>
      </c>
      <c r="BB19" s="75" t="s">
        <v>499</v>
      </c>
      <c r="BC19" s="128" t="s">
        <v>499</v>
      </c>
      <c r="BD19" s="3"/>
      <c r="BE19" s="129"/>
      <c r="BF19" s="75"/>
      <c r="BG19" s="75"/>
      <c r="BH19" s="75"/>
      <c r="BI19" s="75"/>
      <c r="BJ19" s="75"/>
      <c r="BK19" s="75"/>
      <c r="BL19" s="75"/>
      <c r="BM19" s="128" t="s">
        <v>498</v>
      </c>
      <c r="BO19" s="129" t="str">
        <f t="shared" si="29"/>
        <v>I</v>
      </c>
      <c r="BP19" s="128" t="str">
        <f t="shared" si="30"/>
        <v/>
      </c>
      <c r="BQ19" s="128" t="str">
        <f t="shared" si="31"/>
        <v>I</v>
      </c>
      <c r="BS19" s="274"/>
      <c r="BT19" s="208"/>
      <c r="BU19" s="208"/>
      <c r="BV19" s="204"/>
    </row>
    <row r="20" spans="1:74" ht="44.25" customHeight="1">
      <c r="A20" s="291" t="s">
        <v>567</v>
      </c>
      <c r="B20" s="348" t="s">
        <v>570</v>
      </c>
      <c r="C20" s="291">
        <v>3</v>
      </c>
      <c r="D20" s="72" t="str">
        <f>IF(BQ20="", "", IF(AS20=1, "N", "Y"))</f>
        <v>N</v>
      </c>
      <c r="E20" s="278"/>
      <c r="F20" s="250"/>
      <c r="G20" s="156"/>
      <c r="H20" s="290"/>
      <c r="I20" s="290"/>
      <c r="J20" s="289"/>
      <c r="K20" s="290" t="str">
        <f t="shared" si="33"/>
        <v>I</v>
      </c>
      <c r="L20" s="125" t="str">
        <f t="shared" ref="L20:N24" si="39">IF(AL20="Y", $BQ20, "")</f>
        <v/>
      </c>
      <c r="M20" s="125" t="str">
        <f t="shared" si="39"/>
        <v/>
      </c>
      <c r="N20" s="126" t="str">
        <f t="shared" si="39"/>
        <v/>
      </c>
      <c r="O20" s="241"/>
      <c r="P20" s="241"/>
      <c r="Q20" s="241"/>
      <c r="R20" s="241" t="str">
        <f t="shared" si="20"/>
        <v/>
      </c>
      <c r="T20" s="123" t="str">
        <f t="shared" si="35"/>
        <v/>
      </c>
      <c r="U20" s="127" t="str">
        <f t="shared" si="35"/>
        <v/>
      </c>
      <c r="V20" s="245">
        <f t="shared" si="21"/>
        <v>0</v>
      </c>
      <c r="X20" s="123" t="str">
        <f t="shared" ref="X20:AA24" si="40">IF(NOT(ISERROR(SEARCH("I", K20))), IF(AND(ISERROR(SEARCH("I", G20)), ISERROR(SEARCH("I", $G20))), "N", "Y"), "")</f>
        <v>N</v>
      </c>
      <c r="Y20" s="125" t="str">
        <f t="shared" si="40"/>
        <v/>
      </c>
      <c r="Z20" s="125" t="str">
        <f t="shared" si="40"/>
        <v/>
      </c>
      <c r="AA20" s="292" t="str">
        <f t="shared" si="40"/>
        <v/>
      </c>
      <c r="AB20" s="294">
        <f t="shared" si="22"/>
        <v>0</v>
      </c>
      <c r="AD20" s="123" t="str">
        <f t="shared" ref="AD20:AG24" si="41">IF(NOT(ISERROR(SEARCH("E", K20))), IF(AND(ISERROR(SEARCH("E", G20)), ISERROR(SEARCH("E", $G20))), "N", "Y"), "")</f>
        <v/>
      </c>
      <c r="AE20" s="125" t="str">
        <f t="shared" si="41"/>
        <v/>
      </c>
      <c r="AF20" s="125" t="str">
        <f t="shared" si="41"/>
        <v/>
      </c>
      <c r="AG20" s="127" t="str">
        <f t="shared" si="41"/>
        <v/>
      </c>
      <c r="AH20" s="245">
        <f>IF(OR(NOT(ISERROR(SEARCH("E", G20))),NOT(ISERROR(SEARCH("E", H20))), NOT(ISERROR(SEARCH("E", I20))), NOT(ISERROR(SEARCH("E", J20)))), 1, 0)</f>
        <v>0</v>
      </c>
      <c r="AI20" s="245">
        <f t="shared" si="23"/>
        <v>0</v>
      </c>
      <c r="AK20" s="123" t="s">
        <v>204</v>
      </c>
      <c r="AL20" s="125"/>
      <c r="AM20" s="125"/>
      <c r="AN20" s="126"/>
      <c r="AO20" s="75">
        <f t="shared" ref="AO20:AQ24" si="42">IF(OR(AND($T20&lt;&gt;"Y", X20="N"), AND($U20&lt;&gt;"Y", AD20="N")), 1, 0)</f>
        <v>1</v>
      </c>
      <c r="AP20" s="75">
        <f t="shared" si="42"/>
        <v>0</v>
      </c>
      <c r="AQ20" s="75">
        <f t="shared" si="42"/>
        <v>0</v>
      </c>
      <c r="AR20" s="128">
        <f t="shared" si="32"/>
        <v>0</v>
      </c>
      <c r="AS20" s="245">
        <f t="shared" si="24"/>
        <v>1</v>
      </c>
      <c r="AU20" s="129" t="s">
        <v>499</v>
      </c>
      <c r="AV20" s="75" t="s">
        <v>499</v>
      </c>
      <c r="AW20" s="75" t="s">
        <v>499</v>
      </c>
      <c r="AX20" s="75" t="s">
        <v>499</v>
      </c>
      <c r="AY20" s="75" t="s">
        <v>499</v>
      </c>
      <c r="AZ20" s="75" t="s">
        <v>499</v>
      </c>
      <c r="BA20" s="75" t="s">
        <v>499</v>
      </c>
      <c r="BB20" s="75" t="s">
        <v>499</v>
      </c>
      <c r="BC20" s="128" t="s">
        <v>499</v>
      </c>
      <c r="BD20" s="3"/>
      <c r="BE20" s="129"/>
      <c r="BF20" s="75"/>
      <c r="BG20" s="75"/>
      <c r="BH20" s="75"/>
      <c r="BI20" s="75"/>
      <c r="BJ20" s="75"/>
      <c r="BK20" s="75"/>
      <c r="BL20" s="75"/>
      <c r="BM20" s="128" t="s">
        <v>498</v>
      </c>
      <c r="BO20" s="129" t="str">
        <f t="shared" si="29"/>
        <v>I</v>
      </c>
      <c r="BP20" s="128" t="str">
        <f t="shared" si="30"/>
        <v/>
      </c>
      <c r="BQ20" s="128" t="str">
        <f t="shared" si="31"/>
        <v>I</v>
      </c>
      <c r="BS20" s="274"/>
      <c r="BT20" s="208"/>
      <c r="BU20" s="208"/>
      <c r="BV20" s="204"/>
    </row>
    <row r="21" spans="1:74" ht="44.25" customHeight="1">
      <c r="A21" s="291" t="s">
        <v>607</v>
      </c>
      <c r="B21" s="348" t="s">
        <v>611</v>
      </c>
      <c r="C21" s="291">
        <v>3</v>
      </c>
      <c r="D21" s="72" t="str">
        <f>IF(BQ21="", "", IF(AS21=1, "N", "Y"))</f>
        <v>N</v>
      </c>
      <c r="E21" s="278"/>
      <c r="F21" s="250"/>
      <c r="G21" s="156"/>
      <c r="H21" s="290"/>
      <c r="I21" s="290"/>
      <c r="J21" s="289"/>
      <c r="K21" s="290" t="str">
        <f t="shared" si="33"/>
        <v>I</v>
      </c>
      <c r="L21" s="125" t="str">
        <f t="shared" si="39"/>
        <v/>
      </c>
      <c r="M21" s="125" t="str">
        <f t="shared" si="39"/>
        <v/>
      </c>
      <c r="N21" s="126" t="str">
        <f t="shared" si="39"/>
        <v/>
      </c>
      <c r="O21" s="241"/>
      <c r="P21" s="241"/>
      <c r="Q21" s="241" t="str">
        <f>IF(AND(E21="", F21=""), "", "Please describe the actions being taken to achieve the Implementation of this practice here")</f>
        <v/>
      </c>
      <c r="R21" s="241" t="str">
        <f t="shared" si="20"/>
        <v/>
      </c>
      <c r="T21" s="123" t="str">
        <f t="shared" si="35"/>
        <v/>
      </c>
      <c r="U21" s="127" t="str">
        <f t="shared" si="35"/>
        <v/>
      </c>
      <c r="V21" s="245">
        <f t="shared" si="21"/>
        <v>0</v>
      </c>
      <c r="X21" s="123" t="str">
        <f t="shared" si="40"/>
        <v>N</v>
      </c>
      <c r="Y21" s="125" t="str">
        <f t="shared" si="40"/>
        <v/>
      </c>
      <c r="Z21" s="125" t="str">
        <f t="shared" si="40"/>
        <v/>
      </c>
      <c r="AA21" s="292" t="str">
        <f t="shared" si="40"/>
        <v/>
      </c>
      <c r="AB21" s="294">
        <f t="shared" si="22"/>
        <v>0</v>
      </c>
      <c r="AD21" s="123" t="str">
        <f t="shared" si="41"/>
        <v/>
      </c>
      <c r="AE21" s="125" t="str">
        <f t="shared" si="41"/>
        <v/>
      </c>
      <c r="AF21" s="125" t="str">
        <f t="shared" si="41"/>
        <v/>
      </c>
      <c r="AG21" s="127" t="str">
        <f t="shared" si="41"/>
        <v/>
      </c>
      <c r="AH21" s="245">
        <f>IF(OR(NOT(ISERROR(SEARCH("E", G21))),NOT(ISERROR(SEARCH("E", H21))), NOT(ISERROR(SEARCH("E", I21))), NOT(ISERROR(SEARCH("E", J21)))), 1, 0)</f>
        <v>0</v>
      </c>
      <c r="AI21" s="245">
        <f t="shared" si="23"/>
        <v>0</v>
      </c>
      <c r="AK21" s="123" t="s">
        <v>204</v>
      </c>
      <c r="AL21" s="125"/>
      <c r="AM21" s="125"/>
      <c r="AN21" s="126"/>
      <c r="AO21" s="75">
        <f t="shared" si="42"/>
        <v>1</v>
      </c>
      <c r="AP21" s="75">
        <f t="shared" si="42"/>
        <v>0</v>
      </c>
      <c r="AQ21" s="75">
        <f t="shared" si="42"/>
        <v>0</v>
      </c>
      <c r="AR21" s="128">
        <f t="shared" si="32"/>
        <v>0</v>
      </c>
      <c r="AS21" s="245">
        <f t="shared" si="24"/>
        <v>1</v>
      </c>
      <c r="AU21" s="129" t="s">
        <v>499</v>
      </c>
      <c r="AV21" s="75" t="s">
        <v>499</v>
      </c>
      <c r="AW21" s="75" t="s">
        <v>499</v>
      </c>
      <c r="AX21" s="75" t="s">
        <v>499</v>
      </c>
      <c r="AY21" s="75" t="s">
        <v>499</v>
      </c>
      <c r="AZ21" s="75" t="s">
        <v>499</v>
      </c>
      <c r="BA21" s="75" t="s">
        <v>499</v>
      </c>
      <c r="BB21" s="75" t="s">
        <v>499</v>
      </c>
      <c r="BC21" s="128" t="s">
        <v>499</v>
      </c>
      <c r="BD21" s="3"/>
      <c r="BE21" s="129"/>
      <c r="BF21" s="75"/>
      <c r="BG21" s="75"/>
      <c r="BH21" s="75"/>
      <c r="BI21" s="75"/>
      <c r="BJ21" s="75"/>
      <c r="BK21" s="75"/>
      <c r="BL21" s="75"/>
      <c r="BM21" s="128" t="s">
        <v>498</v>
      </c>
      <c r="BO21" s="129" t="str">
        <f t="shared" si="29"/>
        <v>I</v>
      </c>
      <c r="BP21" s="128" t="str">
        <f t="shared" si="30"/>
        <v/>
      </c>
      <c r="BQ21" s="128" t="str">
        <f t="shared" si="31"/>
        <v>I</v>
      </c>
      <c r="BS21" s="274"/>
      <c r="BT21" s="208"/>
      <c r="BU21" s="208"/>
      <c r="BV21" s="204"/>
    </row>
    <row r="22" spans="1:74" ht="44.25" customHeight="1">
      <c r="A22" s="75" t="s">
        <v>608</v>
      </c>
      <c r="B22" s="263" t="s">
        <v>612</v>
      </c>
      <c r="C22" s="75">
        <v>1</v>
      </c>
      <c r="D22" s="72"/>
      <c r="E22" s="85"/>
      <c r="F22" s="281"/>
      <c r="J22" s="136"/>
      <c r="K22" s="75" t="str">
        <f>IF(AK22="Y", $BQ22, "")</f>
        <v/>
      </c>
      <c r="L22" t="str">
        <f t="shared" si="39"/>
        <v/>
      </c>
      <c r="M22" t="str">
        <f t="shared" si="39"/>
        <v/>
      </c>
      <c r="N22" s="136" t="str">
        <f t="shared" si="39"/>
        <v/>
      </c>
      <c r="O22" s="269"/>
      <c r="P22" s="270"/>
      <c r="Q22" s="270" t="str">
        <f>IF(AND(E22="", F22=""), "", "Please describe the actions being taken to achieve the Implementation of this practice here")</f>
        <v/>
      </c>
      <c r="R22" s="110" t="str">
        <f t="shared" si="20"/>
        <v/>
      </c>
      <c r="T22" s="111" t="str">
        <f t="shared" si="35"/>
        <v/>
      </c>
      <c r="U22" s="110" t="str">
        <f t="shared" si="35"/>
        <v/>
      </c>
      <c r="V22" s="245">
        <f t="shared" si="21"/>
        <v>0</v>
      </c>
      <c r="X22" s="129" t="str">
        <f t="shared" si="40"/>
        <v/>
      </c>
      <c r="Y22" s="75" t="str">
        <f t="shared" si="40"/>
        <v/>
      </c>
      <c r="Z22" s="75" t="str">
        <f t="shared" si="40"/>
        <v/>
      </c>
      <c r="AA22" s="128" t="str">
        <f t="shared" si="40"/>
        <v/>
      </c>
      <c r="AB22" s="245">
        <f t="shared" si="22"/>
        <v>0</v>
      </c>
      <c r="AD22" s="129" t="str">
        <f t="shared" si="41"/>
        <v/>
      </c>
      <c r="AE22" s="75" t="str">
        <f t="shared" si="41"/>
        <v/>
      </c>
      <c r="AF22" s="75" t="str">
        <f t="shared" si="41"/>
        <v/>
      </c>
      <c r="AG22" s="128" t="str">
        <f t="shared" si="41"/>
        <v/>
      </c>
      <c r="AH22" s="245">
        <f>IF(OR(NOT(ISERROR(SEARCH("E", G22))),NOT(ISERROR(SEARCH("E", H22))), NOT(ISERROR(SEARCH("E", I22))), NOT(ISERROR(SEARCH("E", J22)))), IF(AB22=1, 0, 1), 0)</f>
        <v>0</v>
      </c>
      <c r="AI22" s="245">
        <f t="shared" si="23"/>
        <v>0</v>
      </c>
      <c r="AK22" s="129"/>
      <c r="AL22" s="75"/>
      <c r="AM22" s="75"/>
      <c r="AN22" s="131"/>
      <c r="AO22" s="75">
        <f t="shared" si="42"/>
        <v>0</v>
      </c>
      <c r="AP22" s="75">
        <f t="shared" si="42"/>
        <v>0</v>
      </c>
      <c r="AQ22" s="75">
        <f t="shared" si="42"/>
        <v>0</v>
      </c>
      <c r="AR22" s="128">
        <f t="shared" si="32"/>
        <v>0</v>
      </c>
      <c r="AS22" s="245">
        <f t="shared" si="24"/>
        <v>0</v>
      </c>
      <c r="AU22" s="129"/>
      <c r="AV22" s="75"/>
      <c r="AW22" s="75"/>
      <c r="AX22" s="75"/>
      <c r="AY22" s="75"/>
      <c r="AZ22" s="75"/>
      <c r="BA22" s="75"/>
      <c r="BB22" s="75"/>
      <c r="BC22" s="128"/>
      <c r="BE22" s="129"/>
      <c r="BF22" s="75"/>
      <c r="BG22" s="75"/>
      <c r="BH22" s="75"/>
      <c r="BI22" s="75"/>
      <c r="BJ22" s="75"/>
      <c r="BK22" s="75"/>
      <c r="BL22" s="75"/>
      <c r="BM22" s="128"/>
      <c r="BO22" s="129" t="str">
        <f t="shared" si="29"/>
        <v/>
      </c>
      <c r="BP22" s="128" t="str">
        <f t="shared" si="30"/>
        <v/>
      </c>
      <c r="BQ22" s="128" t="str">
        <f t="shared" si="31"/>
        <v/>
      </c>
      <c r="BS22" s="212"/>
      <c r="BT22" s="208"/>
      <c r="BU22" s="208"/>
      <c r="BV22" s="204" t="s">
        <v>26</v>
      </c>
    </row>
    <row r="23" spans="1:74" ht="44.25" customHeight="1">
      <c r="A23" s="75" t="s">
        <v>609</v>
      </c>
      <c r="B23" s="263" t="s">
        <v>613</v>
      </c>
      <c r="C23" s="75">
        <v>2</v>
      </c>
      <c r="D23" s="72"/>
      <c r="E23" s="85"/>
      <c r="F23" s="281"/>
      <c r="J23" s="136"/>
      <c r="K23" s="75" t="str">
        <f>IF(AK23="Y", $BQ23, "")</f>
        <v/>
      </c>
      <c r="L23" t="str">
        <f t="shared" si="39"/>
        <v/>
      </c>
      <c r="M23" t="str">
        <f t="shared" si="39"/>
        <v/>
      </c>
      <c r="N23" s="136" t="str">
        <f t="shared" si="39"/>
        <v/>
      </c>
      <c r="O23" s="269"/>
      <c r="P23" s="270"/>
      <c r="Q23" s="270" t="str">
        <f>IF(AND(E23="", F23=""), "", "Please describe the actions being taken to achieve the Implementation of this practice here")</f>
        <v/>
      </c>
      <c r="R23" s="110" t="str">
        <f t="shared" si="20"/>
        <v/>
      </c>
      <c r="T23" s="111" t="str">
        <f t="shared" si="35"/>
        <v/>
      </c>
      <c r="U23" s="110" t="str">
        <f t="shared" si="35"/>
        <v/>
      </c>
      <c r="V23" s="245">
        <f t="shared" si="21"/>
        <v>0</v>
      </c>
      <c r="X23" s="129" t="str">
        <f t="shared" si="40"/>
        <v/>
      </c>
      <c r="Y23" s="75" t="str">
        <f t="shared" si="40"/>
        <v/>
      </c>
      <c r="Z23" s="75" t="str">
        <f t="shared" si="40"/>
        <v/>
      </c>
      <c r="AA23" s="128" t="str">
        <f t="shared" si="40"/>
        <v/>
      </c>
      <c r="AB23" s="245">
        <f t="shared" si="22"/>
        <v>0</v>
      </c>
      <c r="AD23" s="129" t="str">
        <f t="shared" si="41"/>
        <v/>
      </c>
      <c r="AE23" s="75" t="str">
        <f t="shared" si="41"/>
        <v/>
      </c>
      <c r="AF23" s="75" t="str">
        <f t="shared" si="41"/>
        <v/>
      </c>
      <c r="AG23" s="128" t="str">
        <f t="shared" si="41"/>
        <v/>
      </c>
      <c r="AH23" s="245">
        <f>IF(OR(NOT(ISERROR(SEARCH("E", G23))),NOT(ISERROR(SEARCH("E", H23))), NOT(ISERROR(SEARCH("E", I23))), NOT(ISERROR(SEARCH("E", J23)))), IF(AB23=1, 0, 1), 0)</f>
        <v>0</v>
      </c>
      <c r="AI23" s="245">
        <f t="shared" si="23"/>
        <v>0</v>
      </c>
      <c r="AK23" s="129"/>
      <c r="AL23" s="75"/>
      <c r="AM23" s="75"/>
      <c r="AN23" s="131"/>
      <c r="AO23" s="75">
        <f t="shared" si="42"/>
        <v>0</v>
      </c>
      <c r="AP23" s="75">
        <f t="shared" si="42"/>
        <v>0</v>
      </c>
      <c r="AQ23" s="75">
        <f t="shared" si="42"/>
        <v>0</v>
      </c>
      <c r="AR23" s="128">
        <f t="shared" si="32"/>
        <v>0</v>
      </c>
      <c r="AS23" s="245">
        <f t="shared" si="24"/>
        <v>0</v>
      </c>
      <c r="AU23" s="129"/>
      <c r="AV23" s="75"/>
      <c r="AW23" s="75"/>
      <c r="AX23" s="75"/>
      <c r="AY23" s="75"/>
      <c r="AZ23" s="75"/>
      <c r="BA23" s="75"/>
      <c r="BB23" s="75"/>
      <c r="BC23" s="128"/>
      <c r="BE23" s="129"/>
      <c r="BF23" s="75"/>
      <c r="BG23" s="75"/>
      <c r="BH23" s="75"/>
      <c r="BI23" s="75"/>
      <c r="BJ23" s="75"/>
      <c r="BK23" s="75"/>
      <c r="BL23" s="75"/>
      <c r="BM23" s="128"/>
      <c r="BO23" s="129" t="str">
        <f t="shared" si="29"/>
        <v/>
      </c>
      <c r="BP23" s="128" t="str">
        <f t="shared" si="30"/>
        <v/>
      </c>
      <c r="BQ23" s="128" t="str">
        <f t="shared" si="31"/>
        <v/>
      </c>
      <c r="BS23" s="212"/>
      <c r="BT23" s="208"/>
      <c r="BU23" s="208"/>
      <c r="BV23" s="204" t="s">
        <v>26</v>
      </c>
    </row>
    <row r="24" spans="1:74" ht="44.25" customHeight="1">
      <c r="A24" s="75" t="s">
        <v>610</v>
      </c>
      <c r="B24" s="263" t="s">
        <v>614</v>
      </c>
      <c r="C24" s="75">
        <v>1</v>
      </c>
      <c r="D24" s="72"/>
      <c r="E24" s="85"/>
      <c r="F24" s="281"/>
      <c r="J24" s="136"/>
      <c r="K24" s="75" t="str">
        <f>IF(AK24="Y", $BQ24, "")</f>
        <v/>
      </c>
      <c r="L24" t="str">
        <f t="shared" si="39"/>
        <v/>
      </c>
      <c r="M24" t="str">
        <f t="shared" si="39"/>
        <v/>
      </c>
      <c r="N24" s="136" t="str">
        <f t="shared" si="39"/>
        <v/>
      </c>
      <c r="O24" s="269"/>
      <c r="P24" s="270"/>
      <c r="Q24" s="270" t="str">
        <f>IF(AND(E24="", F24=""), "", "Please describe the actions being taken to achieve the Implementation of this practice here")</f>
        <v/>
      </c>
      <c r="R24" s="110" t="str">
        <f t="shared" si="20"/>
        <v/>
      </c>
      <c r="T24" s="111" t="str">
        <f t="shared" si="35"/>
        <v/>
      </c>
      <c r="U24" s="110" t="str">
        <f t="shared" si="35"/>
        <v/>
      </c>
      <c r="V24" s="245">
        <f t="shared" si="21"/>
        <v>0</v>
      </c>
      <c r="X24" s="129" t="str">
        <f t="shared" si="40"/>
        <v/>
      </c>
      <c r="Y24" s="75" t="str">
        <f t="shared" si="40"/>
        <v/>
      </c>
      <c r="Z24" s="75" t="str">
        <f t="shared" si="40"/>
        <v/>
      </c>
      <c r="AA24" s="128" t="str">
        <f t="shared" si="40"/>
        <v/>
      </c>
      <c r="AB24" s="245">
        <f t="shared" si="22"/>
        <v>0</v>
      </c>
      <c r="AD24" s="129" t="str">
        <f t="shared" si="41"/>
        <v/>
      </c>
      <c r="AE24" s="75" t="str">
        <f t="shared" si="41"/>
        <v/>
      </c>
      <c r="AF24" s="75" t="str">
        <f t="shared" si="41"/>
        <v/>
      </c>
      <c r="AG24" s="128" t="str">
        <f t="shared" si="41"/>
        <v/>
      </c>
      <c r="AH24" s="245">
        <f>IF(OR(NOT(ISERROR(SEARCH("E", G24))),NOT(ISERROR(SEARCH("E", H24))), NOT(ISERROR(SEARCH("E", I24))), NOT(ISERROR(SEARCH("E", J24)))), IF(AB24=1, 0, 1), 0)</f>
        <v>0</v>
      </c>
      <c r="AI24" s="245">
        <f t="shared" si="23"/>
        <v>0</v>
      </c>
      <c r="AK24" s="129"/>
      <c r="AL24" s="75"/>
      <c r="AM24" s="75"/>
      <c r="AN24" s="131"/>
      <c r="AO24" s="75">
        <f t="shared" si="42"/>
        <v>0</v>
      </c>
      <c r="AP24" s="75">
        <f t="shared" si="42"/>
        <v>0</v>
      </c>
      <c r="AQ24" s="75">
        <f t="shared" si="42"/>
        <v>0</v>
      </c>
      <c r="AR24" s="128">
        <f t="shared" si="32"/>
        <v>0</v>
      </c>
      <c r="AS24" s="245">
        <f t="shared" si="24"/>
        <v>0</v>
      </c>
      <c r="AU24" s="129"/>
      <c r="AV24" s="75"/>
      <c r="AW24" s="75"/>
      <c r="AX24" s="75"/>
      <c r="AY24" s="75"/>
      <c r="AZ24" s="75"/>
      <c r="BA24" s="75"/>
      <c r="BB24" s="75"/>
      <c r="BC24" s="128"/>
      <c r="BE24" s="129"/>
      <c r="BF24" s="75"/>
      <c r="BG24" s="75"/>
      <c r="BH24" s="75"/>
      <c r="BI24" s="75"/>
      <c r="BJ24" s="75"/>
      <c r="BK24" s="75"/>
      <c r="BL24" s="75"/>
      <c r="BM24" s="128"/>
      <c r="BO24" s="129" t="str">
        <f t="shared" si="29"/>
        <v/>
      </c>
      <c r="BP24" s="128" t="str">
        <f t="shared" si="30"/>
        <v/>
      </c>
      <c r="BQ24" s="128" t="str">
        <f t="shared" si="31"/>
        <v/>
      </c>
      <c r="BS24" s="212"/>
      <c r="BT24" s="208"/>
      <c r="BU24" s="208"/>
      <c r="BV24" s="204" t="s">
        <v>26</v>
      </c>
    </row>
    <row r="25" spans="1:74" ht="44.25" customHeight="1">
      <c r="A25" s="291" t="s">
        <v>625</v>
      </c>
      <c r="B25" s="348" t="s">
        <v>626</v>
      </c>
      <c r="C25" s="291">
        <v>2</v>
      </c>
      <c r="D25" s="72" t="str">
        <f>IF(BQ25="", "", IF(AS25=1, "N", "Y"))</f>
        <v>N</v>
      </c>
      <c r="E25" s="278"/>
      <c r="F25" s="250"/>
      <c r="G25" s="156"/>
      <c r="H25" s="290"/>
      <c r="I25" s="290"/>
      <c r="J25" s="289"/>
      <c r="K25" s="290" t="str">
        <f t="shared" ref="K25" si="43">IF(AK25="Y", $BQ25, "")</f>
        <v>I</v>
      </c>
      <c r="L25" s="125" t="str">
        <f t="shared" ref="L25:N26" si="44">IF(AL25="Y", $BQ25, "")</f>
        <v/>
      </c>
      <c r="M25" s="125" t="str">
        <f t="shared" si="44"/>
        <v/>
      </c>
      <c r="N25" s="126" t="str">
        <f t="shared" si="44"/>
        <v/>
      </c>
      <c r="O25" s="241"/>
      <c r="P25" s="241"/>
      <c r="Q25" s="241" t="str">
        <f>IF(AND(E25="", F25=""), "", "Please describe the actions being taken to achieve the Implementation of this practice here")</f>
        <v/>
      </c>
      <c r="R25" s="241" t="str">
        <f t="shared" si="20"/>
        <v/>
      </c>
      <c r="T25" s="123" t="str">
        <f t="shared" ref="T25:U28" si="45">IF(E25="", "", IF(E25&lt;DATE(YEAR(Application_Date)+3,MONTH(Application_Date),DAY(Application_Date)), "Y", "N"))</f>
        <v/>
      </c>
      <c r="U25" s="127" t="str">
        <f t="shared" si="45"/>
        <v/>
      </c>
      <c r="V25" s="245">
        <f t="shared" si="21"/>
        <v>0</v>
      </c>
      <c r="X25" s="123" t="str">
        <f t="shared" ref="X25:AA26" si="46">IF(NOT(ISERROR(SEARCH("I", K25))), IF(AND(ISERROR(SEARCH("I", G25)), ISERROR(SEARCH("I", $G25))), "N", "Y"), "")</f>
        <v>N</v>
      </c>
      <c r="Y25" s="125" t="str">
        <f t="shared" si="46"/>
        <v/>
      </c>
      <c r="Z25" s="125" t="str">
        <f t="shared" si="46"/>
        <v/>
      </c>
      <c r="AA25" s="292" t="str">
        <f t="shared" si="46"/>
        <v/>
      </c>
      <c r="AB25" s="294">
        <f t="shared" si="22"/>
        <v>0</v>
      </c>
      <c r="AD25" s="123" t="str">
        <f t="shared" ref="AD25:AG26" si="47">IF(NOT(ISERROR(SEARCH("E", K25))), IF(AND(ISERROR(SEARCH("E", G25)), ISERROR(SEARCH("E", $G25))), "N", "Y"), "")</f>
        <v/>
      </c>
      <c r="AE25" s="125" t="str">
        <f t="shared" si="47"/>
        <v/>
      </c>
      <c r="AF25" s="125" t="str">
        <f t="shared" si="47"/>
        <v/>
      </c>
      <c r="AG25" s="127" t="str">
        <f t="shared" si="47"/>
        <v/>
      </c>
      <c r="AH25" s="245">
        <f>IF(OR(NOT(ISERROR(SEARCH("E", G25))),NOT(ISERROR(SEARCH("E", H25))), NOT(ISERROR(SEARCH("E", I25))), NOT(ISERROR(SEARCH("E", J25)))), 1, 0)</f>
        <v>0</v>
      </c>
      <c r="AI25" s="245">
        <f t="shared" si="23"/>
        <v>0</v>
      </c>
      <c r="AK25" s="123" t="s">
        <v>204</v>
      </c>
      <c r="AL25" s="125"/>
      <c r="AM25" s="125"/>
      <c r="AN25" s="126"/>
      <c r="AO25" s="75">
        <f t="shared" ref="AO25:AQ26" si="48">IF(OR(AND($T25&lt;&gt;"Y", X25="N"), AND($U25&lt;&gt;"Y", AD25="N")), 1, 0)</f>
        <v>1</v>
      </c>
      <c r="AP25" s="75">
        <f t="shared" si="48"/>
        <v>0</v>
      </c>
      <c r="AQ25" s="75">
        <f t="shared" si="48"/>
        <v>0</v>
      </c>
      <c r="AR25" s="128">
        <f t="shared" si="32"/>
        <v>0</v>
      </c>
      <c r="AS25" s="245">
        <f t="shared" si="24"/>
        <v>1</v>
      </c>
      <c r="AU25" s="129" t="s">
        <v>499</v>
      </c>
      <c r="AV25" s="75" t="s">
        <v>499</v>
      </c>
      <c r="AW25" s="75" t="s">
        <v>499</v>
      </c>
      <c r="AX25" s="75" t="s">
        <v>499</v>
      </c>
      <c r="AY25" s="75" t="s">
        <v>499</v>
      </c>
      <c r="AZ25" s="75" t="s">
        <v>499</v>
      </c>
      <c r="BA25" s="75" t="s">
        <v>499</v>
      </c>
      <c r="BB25" s="75" t="s">
        <v>499</v>
      </c>
      <c r="BC25" s="128" t="s">
        <v>499</v>
      </c>
      <c r="BD25" s="3"/>
      <c r="BE25" s="129"/>
      <c r="BF25" s="75"/>
      <c r="BG25" s="75"/>
      <c r="BH25" s="75"/>
      <c r="BI25" s="75"/>
      <c r="BJ25" s="75"/>
      <c r="BK25" s="75"/>
      <c r="BL25" s="75"/>
      <c r="BM25" s="128" t="s">
        <v>498</v>
      </c>
      <c r="BO25" s="129" t="str">
        <f t="shared" si="29"/>
        <v>I</v>
      </c>
      <c r="BP25" s="128" t="str">
        <f t="shared" si="30"/>
        <v/>
      </c>
      <c r="BQ25" s="128" t="str">
        <f t="shared" si="31"/>
        <v>I</v>
      </c>
      <c r="BS25" s="274"/>
      <c r="BT25" s="208"/>
      <c r="BU25" s="208"/>
      <c r="BV25" s="204"/>
    </row>
    <row r="26" spans="1:74" ht="44.25" customHeight="1">
      <c r="A26" s="123" t="s">
        <v>627</v>
      </c>
      <c r="B26" s="293" t="s">
        <v>581</v>
      </c>
      <c r="C26" s="124">
        <v>3</v>
      </c>
      <c r="D26" s="72" t="str">
        <f>IF(BQ26="", "", IF(AS26=1, "N", "Y"))</f>
        <v>N</v>
      </c>
      <c r="E26" s="278"/>
      <c r="F26" s="250"/>
      <c r="G26" s="156"/>
      <c r="H26" s="156"/>
      <c r="I26" s="156"/>
      <c r="J26" s="236"/>
      <c r="K26" s="125" t="str">
        <f>IF(AK26="Y", $BQ26, "")</f>
        <v>I</v>
      </c>
      <c r="L26" s="125" t="str">
        <f t="shared" si="44"/>
        <v/>
      </c>
      <c r="M26" s="125" t="str">
        <f t="shared" si="44"/>
        <v/>
      </c>
      <c r="N26" s="126" t="str">
        <f t="shared" si="44"/>
        <v/>
      </c>
      <c r="O26" s="241"/>
      <c r="P26" s="241"/>
      <c r="Q26" s="241"/>
      <c r="R26" s="241"/>
      <c r="T26" s="123" t="str">
        <f t="shared" si="45"/>
        <v/>
      </c>
      <c r="U26" s="127" t="str">
        <f t="shared" si="45"/>
        <v/>
      </c>
      <c r="V26" s="245">
        <f t="shared" si="21"/>
        <v>0</v>
      </c>
      <c r="X26" s="123" t="str">
        <f t="shared" si="46"/>
        <v>N</v>
      </c>
      <c r="Y26" s="125" t="str">
        <f t="shared" si="46"/>
        <v/>
      </c>
      <c r="Z26" s="125" t="str">
        <f t="shared" si="46"/>
        <v/>
      </c>
      <c r="AA26" s="127" t="str">
        <f t="shared" si="46"/>
        <v/>
      </c>
      <c r="AB26" s="245">
        <f t="shared" si="22"/>
        <v>0</v>
      </c>
      <c r="AD26" s="123" t="str">
        <f t="shared" si="47"/>
        <v/>
      </c>
      <c r="AE26" s="125" t="str">
        <f t="shared" si="47"/>
        <v/>
      </c>
      <c r="AF26" s="125" t="str">
        <f t="shared" si="47"/>
        <v/>
      </c>
      <c r="AG26" s="127" t="str">
        <f t="shared" si="47"/>
        <v/>
      </c>
      <c r="AH26" s="245">
        <f>IF(OR(NOT(ISERROR(SEARCH("E", G26))),NOT(ISERROR(SEARCH("E", H26))), NOT(ISERROR(SEARCH("E", I26))), NOT(ISERROR(SEARCH("E", J26)))), IF(AB26=1, 0, 1), 0)</f>
        <v>0</v>
      </c>
      <c r="AI26" s="245">
        <f t="shared" si="23"/>
        <v>0</v>
      </c>
      <c r="AK26" s="123" t="s">
        <v>204</v>
      </c>
      <c r="AL26" s="125"/>
      <c r="AM26" s="125"/>
      <c r="AN26" s="126"/>
      <c r="AO26" s="75">
        <f t="shared" si="48"/>
        <v>1</v>
      </c>
      <c r="AP26" s="75">
        <f t="shared" si="48"/>
        <v>0</v>
      </c>
      <c r="AQ26" s="75">
        <f t="shared" si="48"/>
        <v>0</v>
      </c>
      <c r="AR26" s="128">
        <f t="shared" si="32"/>
        <v>0</v>
      </c>
      <c r="AS26" s="245">
        <f t="shared" si="24"/>
        <v>1</v>
      </c>
      <c r="AU26" s="129"/>
      <c r="AV26" s="75" t="s">
        <v>499</v>
      </c>
      <c r="AW26" s="75"/>
      <c r="AX26" s="75"/>
      <c r="AY26" s="75"/>
      <c r="AZ26" s="75"/>
      <c r="BA26" s="75"/>
      <c r="BB26" s="75"/>
      <c r="BC26" s="128"/>
      <c r="BE26" s="129"/>
      <c r="BF26" s="75" t="s">
        <v>498</v>
      </c>
      <c r="BG26" s="75"/>
      <c r="BH26" s="75"/>
      <c r="BI26" s="75"/>
      <c r="BJ26" s="75"/>
      <c r="BK26" s="75"/>
      <c r="BL26" s="75"/>
      <c r="BM26" s="128"/>
      <c r="BO26" s="129" t="str">
        <f t="shared" si="29"/>
        <v>I</v>
      </c>
      <c r="BP26" s="128" t="str">
        <f t="shared" si="30"/>
        <v/>
      </c>
      <c r="BQ26" s="128" t="str">
        <f t="shared" si="31"/>
        <v>I</v>
      </c>
      <c r="BS26" s="212"/>
      <c r="BT26" s="208"/>
      <c r="BU26" s="208"/>
      <c r="BV26" s="204"/>
    </row>
    <row r="27" spans="1:74" ht="44.25" customHeight="1">
      <c r="A27" s="358" t="s">
        <v>640</v>
      </c>
      <c r="B27" s="293" t="s">
        <v>642</v>
      </c>
      <c r="C27" s="342">
        <v>3</v>
      </c>
      <c r="D27" s="72" t="str">
        <f>IF(BQ27="", "", IF(AS27=1, "N", "Y"))</f>
        <v>N</v>
      </c>
      <c r="E27" s="278"/>
      <c r="F27" s="250"/>
      <c r="G27" s="156"/>
      <c r="H27" s="156"/>
      <c r="I27" s="156"/>
      <c r="J27" s="236"/>
      <c r="K27" s="125" t="str">
        <f>IF(AK27="Y", $BQ27, "")</f>
        <v>I</v>
      </c>
      <c r="L27" s="125" t="str">
        <f t="shared" ref="L27:N28" si="49">IF(AL27="Y", $BQ27, "")</f>
        <v/>
      </c>
      <c r="M27" s="125" t="str">
        <f t="shared" si="49"/>
        <v/>
      </c>
      <c r="N27" s="126" t="str">
        <f t="shared" si="49"/>
        <v/>
      </c>
      <c r="O27" s="241"/>
      <c r="P27" s="241"/>
      <c r="Q27" s="241"/>
      <c r="R27" s="241"/>
      <c r="T27" s="123" t="str">
        <f t="shared" si="45"/>
        <v/>
      </c>
      <c r="U27" s="127" t="str">
        <f t="shared" si="45"/>
        <v/>
      </c>
      <c r="V27" s="245">
        <f t="shared" si="21"/>
        <v>0</v>
      </c>
      <c r="X27" s="123" t="str">
        <f t="shared" ref="X27:AA28" si="50">IF(NOT(ISERROR(SEARCH("I", K27))), IF(AND(ISERROR(SEARCH("I", G27)), ISERROR(SEARCH("I", $G27))), "N", "Y"), "")</f>
        <v>N</v>
      </c>
      <c r="Y27" s="125" t="str">
        <f t="shared" si="50"/>
        <v/>
      </c>
      <c r="Z27" s="125" t="str">
        <f t="shared" si="50"/>
        <v/>
      </c>
      <c r="AA27" s="127" t="str">
        <f t="shared" si="50"/>
        <v/>
      </c>
      <c r="AB27" s="245">
        <f t="shared" si="22"/>
        <v>0</v>
      </c>
      <c r="AD27" s="123" t="str">
        <f t="shared" ref="AD27:AG28" si="51">IF(NOT(ISERROR(SEARCH("E", K27))), IF(AND(ISERROR(SEARCH("E", G27)), ISERROR(SEARCH("E", $G27))), "N", "Y"), "")</f>
        <v/>
      </c>
      <c r="AE27" s="125" t="str">
        <f t="shared" si="51"/>
        <v/>
      </c>
      <c r="AF27" s="125" t="str">
        <f t="shared" si="51"/>
        <v/>
      </c>
      <c r="AG27" s="127" t="str">
        <f t="shared" si="51"/>
        <v/>
      </c>
      <c r="AH27" s="245">
        <f>IF(OR(NOT(ISERROR(SEARCH("E", G27))),NOT(ISERROR(SEARCH("E", H27))), NOT(ISERROR(SEARCH("E", I27))), NOT(ISERROR(SEARCH("E", J27)))), IF(AB27=1, 0, 1), 0)</f>
        <v>0</v>
      </c>
      <c r="AI27" s="245">
        <f t="shared" si="23"/>
        <v>0</v>
      </c>
      <c r="AK27" s="123" t="s">
        <v>204</v>
      </c>
      <c r="AL27" s="125"/>
      <c r="AM27" s="125"/>
      <c r="AN27" s="126"/>
      <c r="AO27" s="75">
        <f t="shared" ref="AO27:AQ28" si="52">IF(OR(AND($T27&lt;&gt;"Y", X27="N"), AND($U27&lt;&gt;"Y", AD27="N")), 1, 0)</f>
        <v>1</v>
      </c>
      <c r="AP27" s="75">
        <f t="shared" si="52"/>
        <v>0</v>
      </c>
      <c r="AQ27" s="75">
        <f t="shared" si="52"/>
        <v>0</v>
      </c>
      <c r="AR27" s="128">
        <f t="shared" si="32"/>
        <v>0</v>
      </c>
      <c r="AS27" s="245">
        <f t="shared" si="24"/>
        <v>1</v>
      </c>
      <c r="AU27" s="129"/>
      <c r="AV27" s="75" t="s">
        <v>499</v>
      </c>
      <c r="AW27" s="75"/>
      <c r="AX27" s="75"/>
      <c r="AY27" s="75"/>
      <c r="AZ27" s="75"/>
      <c r="BA27" s="75"/>
      <c r="BB27" s="75"/>
      <c r="BC27" s="128"/>
      <c r="BE27" s="129"/>
      <c r="BF27" s="75" t="s">
        <v>498</v>
      </c>
      <c r="BG27" s="75"/>
      <c r="BH27" s="75"/>
      <c r="BI27" s="75"/>
      <c r="BJ27" s="75"/>
      <c r="BK27" s="75"/>
      <c r="BL27" s="75"/>
      <c r="BM27" s="128"/>
      <c r="BO27" s="129" t="str">
        <f t="shared" si="29"/>
        <v>I</v>
      </c>
      <c r="BP27" s="128" t="str">
        <f t="shared" si="30"/>
        <v/>
      </c>
      <c r="BQ27" s="128" t="str">
        <f t="shared" si="31"/>
        <v>I</v>
      </c>
      <c r="BS27" s="274"/>
      <c r="BT27" s="208"/>
      <c r="BU27" s="208"/>
      <c r="BV27" s="204"/>
    </row>
    <row r="28" spans="1:74" ht="44.25" customHeight="1">
      <c r="A28" s="358" t="s">
        <v>641</v>
      </c>
      <c r="B28" s="293" t="s">
        <v>643</v>
      </c>
      <c r="C28" s="343">
        <v>3</v>
      </c>
      <c r="D28" s="72" t="str">
        <f>IF(BQ28="", "", IF(AS28=1, "N", "Y"))</f>
        <v>N</v>
      </c>
      <c r="E28" s="278"/>
      <c r="F28" s="250"/>
      <c r="G28" s="156"/>
      <c r="H28" s="156"/>
      <c r="I28" s="156"/>
      <c r="J28" s="236"/>
      <c r="K28" s="125" t="str">
        <f>IF(AK28="Y", $BQ28, "")</f>
        <v>I</v>
      </c>
      <c r="L28" s="125" t="str">
        <f t="shared" si="49"/>
        <v/>
      </c>
      <c r="M28" s="125" t="str">
        <f t="shared" si="49"/>
        <v/>
      </c>
      <c r="N28" s="126" t="str">
        <f t="shared" si="49"/>
        <v/>
      </c>
      <c r="O28" s="241"/>
      <c r="P28" s="241"/>
      <c r="Q28" s="241"/>
      <c r="R28" s="241"/>
      <c r="T28" s="123" t="str">
        <f t="shared" si="45"/>
        <v/>
      </c>
      <c r="U28" s="127" t="str">
        <f t="shared" si="45"/>
        <v/>
      </c>
      <c r="V28" s="245">
        <f t="shared" si="21"/>
        <v>0</v>
      </c>
      <c r="X28" s="123" t="str">
        <f t="shared" si="50"/>
        <v>N</v>
      </c>
      <c r="Y28" s="125" t="str">
        <f t="shared" si="50"/>
        <v/>
      </c>
      <c r="Z28" s="125" t="str">
        <f t="shared" si="50"/>
        <v/>
      </c>
      <c r="AA28" s="127" t="str">
        <f t="shared" si="50"/>
        <v/>
      </c>
      <c r="AB28" s="245">
        <f t="shared" si="22"/>
        <v>0</v>
      </c>
      <c r="AD28" s="123" t="str">
        <f t="shared" si="51"/>
        <v/>
      </c>
      <c r="AE28" s="125" t="str">
        <f t="shared" si="51"/>
        <v/>
      </c>
      <c r="AF28" s="125" t="str">
        <f t="shared" si="51"/>
        <v/>
      </c>
      <c r="AG28" s="127" t="str">
        <f t="shared" si="51"/>
        <v/>
      </c>
      <c r="AH28" s="245">
        <f>IF(OR(NOT(ISERROR(SEARCH("E", G28))),NOT(ISERROR(SEARCH("E", H28))), NOT(ISERROR(SEARCH("E", I28))), NOT(ISERROR(SEARCH("E", J28)))), IF(AB28=1, 0, 1), 0)</f>
        <v>0</v>
      </c>
      <c r="AI28" s="245">
        <f t="shared" si="23"/>
        <v>0</v>
      </c>
      <c r="AK28" s="123" t="s">
        <v>204</v>
      </c>
      <c r="AL28" s="125"/>
      <c r="AM28" s="125"/>
      <c r="AN28" s="126"/>
      <c r="AO28" s="75">
        <f t="shared" si="52"/>
        <v>1</v>
      </c>
      <c r="AP28" s="75">
        <f t="shared" si="52"/>
        <v>0</v>
      </c>
      <c r="AQ28" s="75">
        <f t="shared" si="52"/>
        <v>0</v>
      </c>
      <c r="AR28" s="128">
        <f t="shared" si="32"/>
        <v>0</v>
      </c>
      <c r="AS28" s="245">
        <f t="shared" si="24"/>
        <v>1</v>
      </c>
      <c r="AU28" s="129"/>
      <c r="AV28" s="75" t="s">
        <v>499</v>
      </c>
      <c r="AW28" s="75"/>
      <c r="AX28" s="75"/>
      <c r="AY28" s="75"/>
      <c r="AZ28" s="75"/>
      <c r="BA28" s="75"/>
      <c r="BB28" s="75"/>
      <c r="BC28" s="128"/>
      <c r="BE28" s="129"/>
      <c r="BF28" s="75" t="s">
        <v>498</v>
      </c>
      <c r="BG28" s="75"/>
      <c r="BH28" s="75"/>
      <c r="BI28" s="75"/>
      <c r="BJ28" s="75"/>
      <c r="BK28" s="75"/>
      <c r="BL28" s="75"/>
      <c r="BM28" s="128"/>
      <c r="BO28" s="129" t="str">
        <f t="shared" si="29"/>
        <v>I</v>
      </c>
      <c r="BP28" s="128" t="str">
        <f t="shared" si="30"/>
        <v/>
      </c>
      <c r="BQ28" s="128" t="str">
        <f t="shared" si="31"/>
        <v>I</v>
      </c>
      <c r="BS28" s="274"/>
      <c r="BT28" s="208"/>
      <c r="BU28" s="208"/>
      <c r="BV28" s="204"/>
    </row>
    <row r="29" spans="1:74" ht="44.25" customHeight="1">
      <c r="A29" s="263" t="s">
        <v>707</v>
      </c>
      <c r="B29" s="263" t="s">
        <v>708</v>
      </c>
      <c r="C29" s="75">
        <v>2</v>
      </c>
      <c r="D29" s="72"/>
      <c r="F29" s="136"/>
      <c r="J29" s="136"/>
      <c r="N29" s="136"/>
      <c r="O29" s="269"/>
      <c r="P29" s="270"/>
      <c r="Q29" s="270"/>
      <c r="R29" s="270"/>
      <c r="S29" s="110"/>
      <c r="U29" s="110"/>
      <c r="V29" s="341"/>
      <c r="W29" s="270"/>
      <c r="Z29" s="263"/>
      <c r="AA29" s="110"/>
      <c r="AB29" s="270"/>
      <c r="AC29" s="270"/>
      <c r="AG29" s="110"/>
      <c r="AH29" s="270"/>
      <c r="AI29" s="270"/>
      <c r="AJ29" s="270"/>
      <c r="AN29" s="136"/>
      <c r="AO29" s="75"/>
      <c r="AP29" s="75"/>
      <c r="AQ29" s="75"/>
      <c r="AR29" s="128"/>
      <c r="AS29" s="270"/>
      <c r="AU29" s="129"/>
      <c r="AV29" s="75"/>
      <c r="AW29" s="75"/>
      <c r="AX29" s="75"/>
      <c r="AY29" s="75"/>
      <c r="AZ29" s="75"/>
      <c r="BA29" s="75"/>
      <c r="BB29" s="75"/>
      <c r="BC29" s="128"/>
      <c r="BE29" s="129"/>
      <c r="BF29" s="75"/>
      <c r="BG29" s="75"/>
      <c r="BH29" s="75"/>
      <c r="BI29" s="75"/>
      <c r="BJ29" s="75"/>
      <c r="BK29" s="75"/>
      <c r="BL29" s="75"/>
      <c r="BM29" s="128"/>
      <c r="BO29" s="129"/>
      <c r="BP29" s="128"/>
      <c r="BQ29" s="128"/>
      <c r="BS29" s="274"/>
      <c r="BT29" s="208"/>
      <c r="BU29" s="208"/>
      <c r="BV29" s="204"/>
    </row>
    <row r="30" spans="1:74" ht="27" customHeight="1">
      <c r="A30" s="75"/>
      <c r="C30" s="75"/>
      <c r="D30" s="72"/>
      <c r="E30" s="85"/>
      <c r="F30" s="281"/>
      <c r="J30" s="136"/>
      <c r="K30" s="75"/>
      <c r="N30" s="136"/>
      <c r="O30" s="269"/>
      <c r="P30" s="270"/>
      <c r="Q30" s="270"/>
      <c r="R30" s="110"/>
      <c r="T30" s="111"/>
      <c r="U30" s="110"/>
      <c r="V30" s="271"/>
      <c r="X30" s="129"/>
      <c r="AA30" s="110"/>
      <c r="AB30" s="128"/>
      <c r="AD30" s="111"/>
      <c r="AH30" s="271"/>
      <c r="AI30" s="128"/>
      <c r="AK30" s="129"/>
      <c r="AN30" s="136"/>
      <c r="AO30" s="75"/>
      <c r="AP30" s="75"/>
      <c r="AQ30" s="75"/>
      <c r="AR30" s="75"/>
      <c r="AS30" s="271"/>
      <c r="AU30" s="111"/>
      <c r="AV30" s="75"/>
      <c r="AY30" s="75"/>
      <c r="BC30" s="110"/>
      <c r="BE30" s="111"/>
      <c r="BM30" s="110"/>
      <c r="BO30" s="111"/>
      <c r="BP30" s="110"/>
      <c r="BQ30" s="270"/>
      <c r="BS30" s="111"/>
      <c r="BT30" s="267"/>
      <c r="BU30" s="136"/>
      <c r="BV30" s="110"/>
    </row>
    <row r="31" spans="1:74">
      <c r="A31" s="114" t="s">
        <v>177</v>
      </c>
      <c r="B31" s="115"/>
      <c r="C31" s="116"/>
      <c r="D31" s="72" t="str">
        <f t="shared" si="17"/>
        <v/>
      </c>
      <c r="E31" s="282"/>
      <c r="F31" s="283"/>
      <c r="G31" s="154"/>
      <c r="H31" s="154"/>
      <c r="I31" s="154"/>
      <c r="J31" s="155"/>
      <c r="K31" s="117" t="str">
        <f t="shared" si="18"/>
        <v/>
      </c>
      <c r="L31" s="117" t="str">
        <f t="shared" si="1"/>
        <v/>
      </c>
      <c r="M31" s="117" t="str">
        <f t="shared" si="2"/>
        <v/>
      </c>
      <c r="N31" s="115" t="str">
        <f t="shared" si="3"/>
        <v/>
      </c>
      <c r="O31" s="240"/>
      <c r="P31" s="240"/>
      <c r="Q31" s="240"/>
      <c r="R31" s="240"/>
      <c r="T31" s="118" t="str">
        <f t="shared" si="4"/>
        <v/>
      </c>
      <c r="U31" s="119" t="str">
        <f t="shared" si="0"/>
        <v/>
      </c>
      <c r="V31" s="245"/>
      <c r="X31" s="118" t="str">
        <f t="shared" si="5"/>
        <v/>
      </c>
      <c r="Y31" s="117" t="str">
        <f t="shared" si="6"/>
        <v/>
      </c>
      <c r="Z31" s="117" t="str">
        <f t="shared" si="7"/>
        <v/>
      </c>
      <c r="AA31" s="119" t="str">
        <f t="shared" si="8"/>
        <v/>
      </c>
      <c r="AB31" s="245"/>
      <c r="AD31" s="118" t="str">
        <f t="shared" si="9"/>
        <v/>
      </c>
      <c r="AE31" s="117" t="str">
        <f t="shared" si="10"/>
        <v/>
      </c>
      <c r="AF31" s="117" t="str">
        <f t="shared" si="11"/>
        <v/>
      </c>
      <c r="AG31" s="119" t="str">
        <f t="shared" si="12"/>
        <v/>
      </c>
      <c r="AH31" s="245"/>
      <c r="AI31" s="245"/>
      <c r="AK31" s="118"/>
      <c r="AL31" s="117"/>
      <c r="AM31" s="117"/>
      <c r="AN31" s="115"/>
      <c r="AO31" s="75"/>
      <c r="AP31" s="75"/>
      <c r="AQ31" s="75"/>
      <c r="AR31" s="128"/>
      <c r="AS31" s="245"/>
      <c r="AU31" s="129"/>
      <c r="AV31" s="75"/>
      <c r="AW31" s="75"/>
      <c r="AX31" s="75"/>
      <c r="AY31" s="75"/>
      <c r="AZ31" s="75"/>
      <c r="BA31" s="75"/>
      <c r="BB31" s="75"/>
      <c r="BC31" s="128"/>
      <c r="BE31" s="129"/>
      <c r="BF31" s="75"/>
      <c r="BG31" s="75"/>
      <c r="BH31" s="75"/>
      <c r="BI31" s="75"/>
      <c r="BJ31" s="75"/>
      <c r="BK31" s="75"/>
      <c r="BL31" s="75"/>
      <c r="BM31" s="128"/>
      <c r="BO31" s="129" t="str">
        <f t="shared" si="15"/>
        <v/>
      </c>
      <c r="BP31" s="128" t="str">
        <f t="shared" si="16"/>
        <v/>
      </c>
      <c r="BQ31" s="128" t="str">
        <f t="shared" si="19"/>
        <v/>
      </c>
      <c r="BS31" s="212"/>
      <c r="BT31" s="208"/>
      <c r="BU31" s="208"/>
      <c r="BV31" s="110"/>
    </row>
    <row r="32" spans="1:74" ht="89.25">
      <c r="A32" s="311" t="s">
        <v>210</v>
      </c>
      <c r="B32" s="346" t="s">
        <v>284</v>
      </c>
      <c r="C32" s="312">
        <v>3</v>
      </c>
      <c r="D32" s="72" t="str">
        <f t="shared" si="17"/>
        <v>N</v>
      </c>
      <c r="E32" s="313"/>
      <c r="F32" s="314"/>
      <c r="G32" s="315"/>
      <c r="H32" s="315"/>
      <c r="I32" s="315"/>
      <c r="J32" s="316"/>
      <c r="K32" s="317" t="str">
        <f t="shared" si="18"/>
        <v/>
      </c>
      <c r="L32" s="317" t="str">
        <f t="shared" si="1"/>
        <v/>
      </c>
      <c r="M32" s="317" t="str">
        <f t="shared" si="2"/>
        <v/>
      </c>
      <c r="N32" s="318" t="str">
        <f t="shared" si="3"/>
        <v>I</v>
      </c>
      <c r="O32" s="319"/>
      <c r="P32" s="319"/>
      <c r="Q32" s="319"/>
      <c r="R32" s="319"/>
      <c r="T32" s="311" t="str">
        <f t="shared" si="4"/>
        <v/>
      </c>
      <c r="U32" s="135" t="str">
        <f t="shared" si="0"/>
        <v/>
      </c>
      <c r="V32" s="245">
        <f>IF(SUM(AB32, AH32)=0, IF(NOT(OR(T32="Y", U32="Y")), 0, 1), 0)</f>
        <v>0</v>
      </c>
      <c r="X32" s="311" t="str">
        <f t="shared" si="5"/>
        <v/>
      </c>
      <c r="Y32" s="317" t="str">
        <f t="shared" si="6"/>
        <v/>
      </c>
      <c r="Z32" s="317" t="str">
        <f t="shared" si="7"/>
        <v/>
      </c>
      <c r="AA32" s="322" t="str">
        <f t="shared" si="8"/>
        <v>N</v>
      </c>
      <c r="AB32" s="245">
        <f>IF(OR(NOT(ISERROR(SEARCH("I", G32))),NOT(ISERROR(SEARCH("I", H32))), NOT(ISERROR(SEARCH("I", I32))), NOT(ISERROR(SEARCH("I", J32)))), 1, 0)</f>
        <v>0</v>
      </c>
      <c r="AD32" s="311" t="str">
        <f t="shared" si="9"/>
        <v/>
      </c>
      <c r="AE32" s="317" t="str">
        <f t="shared" si="10"/>
        <v/>
      </c>
      <c r="AF32" s="317" t="str">
        <f t="shared" si="11"/>
        <v/>
      </c>
      <c r="AG32" s="322" t="str">
        <f t="shared" si="12"/>
        <v/>
      </c>
      <c r="AH32" s="245">
        <f>IF(OR(NOT(ISERROR(SEARCH("E", G32))),NOT(ISERROR(SEARCH("E", H32))), NOT(ISERROR(SEARCH("E", I32))), NOT(ISERROR(SEARCH("E", J32)))), IF(AB32=1, 0, 1), 0)</f>
        <v>0</v>
      </c>
      <c r="AI32" s="245">
        <f>IF(OR(NOT(ISERROR(SEARCH("E", G32))),NOT(ISERROR(SEARCH("E", H32))), NOT(ISERROR(SEARCH("E", I32))), NOT(ISERROR(SEARCH("E", J32)))), IF(AB32=1, 0, 1), 0)</f>
        <v>0</v>
      </c>
      <c r="AK32" s="311"/>
      <c r="AL32" s="317"/>
      <c r="AM32" s="317"/>
      <c r="AN32" s="318" t="s">
        <v>204</v>
      </c>
      <c r="AO32" s="75">
        <f t="shared" ref="AO32:AQ33" si="53">IF(OR(AND($T32&lt;&gt;"Y", X32="N"), AND($U32&lt;&gt;"Y", AD32="N")), 1, 0)</f>
        <v>0</v>
      </c>
      <c r="AP32" s="75">
        <f t="shared" si="53"/>
        <v>0</v>
      </c>
      <c r="AQ32" s="75">
        <f t="shared" si="53"/>
        <v>0</v>
      </c>
      <c r="AR32" s="128">
        <f>IF(OR(AND($T32&lt;&gt;"Y", AA32="N"), AND($U32="", AG32="N")), 1, 0)</f>
        <v>1</v>
      </c>
      <c r="AS32" s="245">
        <f>IF(SUM(AO32:AR32)&gt;0, 1, 0)</f>
        <v>1</v>
      </c>
      <c r="AU32" s="129"/>
      <c r="AV32" s="75" t="s">
        <v>499</v>
      </c>
      <c r="AW32" s="75"/>
      <c r="AX32" s="75"/>
      <c r="AY32" s="75"/>
      <c r="AZ32" s="75"/>
      <c r="BA32" s="75"/>
      <c r="BB32" s="75" t="s">
        <v>499</v>
      </c>
      <c r="BC32" s="128"/>
      <c r="BE32" s="129"/>
      <c r="BF32" s="75" t="s">
        <v>498</v>
      </c>
      <c r="BG32" s="75"/>
      <c r="BH32" s="75"/>
      <c r="BI32" s="75"/>
      <c r="BJ32" s="75"/>
      <c r="BK32" s="75"/>
      <c r="BL32" s="75"/>
      <c r="BM32" s="128"/>
      <c r="BO32" s="129" t="str">
        <f t="shared" si="15"/>
        <v>I</v>
      </c>
      <c r="BP32" s="128" t="str">
        <f t="shared" si="16"/>
        <v/>
      </c>
      <c r="BQ32" s="128" t="str">
        <f t="shared" si="19"/>
        <v>I</v>
      </c>
      <c r="BS32" s="212" t="s">
        <v>15</v>
      </c>
      <c r="BT32" s="208" t="s">
        <v>82</v>
      </c>
      <c r="BU32" s="208" t="s">
        <v>15</v>
      </c>
      <c r="BV32" s="204" t="s">
        <v>16</v>
      </c>
    </row>
    <row r="33" spans="1:74" ht="89.25">
      <c r="A33" s="311" t="s">
        <v>211</v>
      </c>
      <c r="B33" s="346" t="s">
        <v>285</v>
      </c>
      <c r="C33" s="312">
        <v>3</v>
      </c>
      <c r="D33" s="72" t="str">
        <f t="shared" si="17"/>
        <v>N</v>
      </c>
      <c r="E33" s="313"/>
      <c r="F33" s="314"/>
      <c r="G33" s="315"/>
      <c r="H33" s="315"/>
      <c r="I33" s="315"/>
      <c r="J33" s="316"/>
      <c r="K33" s="317" t="str">
        <f t="shared" si="18"/>
        <v/>
      </c>
      <c r="L33" s="317" t="str">
        <f t="shared" si="1"/>
        <v/>
      </c>
      <c r="M33" s="317" t="str">
        <f t="shared" si="2"/>
        <v/>
      </c>
      <c r="N33" s="318" t="str">
        <f t="shared" si="3"/>
        <v>I</v>
      </c>
      <c r="O33" s="319"/>
      <c r="P33" s="319"/>
      <c r="Q33" s="319"/>
      <c r="R33" s="319"/>
      <c r="T33" s="132" t="str">
        <f t="shared" si="4"/>
        <v/>
      </c>
      <c r="U33" s="135" t="str">
        <f t="shared" si="0"/>
        <v/>
      </c>
      <c r="V33" s="245">
        <f>IF(SUM(AB33, AH33)=0, IF(NOT(OR(T33="Y", U33="Y")), 0, 1), 0)</f>
        <v>0</v>
      </c>
      <c r="X33" s="311" t="str">
        <f t="shared" si="5"/>
        <v/>
      </c>
      <c r="Y33" s="317" t="str">
        <f t="shared" si="6"/>
        <v/>
      </c>
      <c r="Z33" s="317" t="str">
        <f t="shared" si="7"/>
        <v/>
      </c>
      <c r="AA33" s="322" t="str">
        <f t="shared" si="8"/>
        <v>N</v>
      </c>
      <c r="AB33" s="245">
        <f>IF(OR(NOT(ISERROR(SEARCH("I", G33))),NOT(ISERROR(SEARCH("I", H33))), NOT(ISERROR(SEARCH("I", I33))), NOT(ISERROR(SEARCH("I", J33)))), 1, 0)</f>
        <v>0</v>
      </c>
      <c r="AD33" s="311" t="str">
        <f t="shared" si="9"/>
        <v/>
      </c>
      <c r="AE33" s="317" t="str">
        <f t="shared" si="10"/>
        <v/>
      </c>
      <c r="AF33" s="317" t="str">
        <f t="shared" si="11"/>
        <v/>
      </c>
      <c r="AG33" s="322" t="str">
        <f t="shared" si="12"/>
        <v/>
      </c>
      <c r="AH33" s="245">
        <f>IF(OR(NOT(ISERROR(SEARCH("E", G33))),NOT(ISERROR(SEARCH("E", H33))), NOT(ISERROR(SEARCH("E", I33))), NOT(ISERROR(SEARCH("E", J33)))), IF(AB33=1, 0, 1), 0)</f>
        <v>0</v>
      </c>
      <c r="AI33" s="245">
        <f>IF(OR(NOT(ISERROR(SEARCH("E", G33))),NOT(ISERROR(SEARCH("E", H33))), NOT(ISERROR(SEARCH("E", I33))), NOT(ISERROR(SEARCH("E", J33)))), IF(AB33=1, 0, 1), 0)</f>
        <v>0</v>
      </c>
      <c r="AK33" s="311"/>
      <c r="AL33" s="317"/>
      <c r="AM33" s="317"/>
      <c r="AN33" s="318" t="s">
        <v>204</v>
      </c>
      <c r="AO33" s="75">
        <f t="shared" si="53"/>
        <v>0</v>
      </c>
      <c r="AP33" s="75">
        <f t="shared" si="53"/>
        <v>0</v>
      </c>
      <c r="AQ33" s="75">
        <f t="shared" si="53"/>
        <v>0</v>
      </c>
      <c r="AR33" s="128">
        <f>IF(OR(AND($T33&lt;&gt;"Y", AA33="N"), AND($U33="", AG33="N")), 1, 0)</f>
        <v>1</v>
      </c>
      <c r="AS33" s="245">
        <f>IF(SUM(AO33:AR33)&gt;0, 1, 0)</f>
        <v>1</v>
      </c>
      <c r="AT33" s="75"/>
      <c r="AU33" s="129"/>
      <c r="AV33" s="75" t="s">
        <v>499</v>
      </c>
      <c r="AW33" s="75"/>
      <c r="AX33" s="75"/>
      <c r="AY33" s="75" t="s">
        <v>499</v>
      </c>
      <c r="AZ33" s="75"/>
      <c r="BA33" s="75"/>
      <c r="BB33" s="75" t="s">
        <v>499</v>
      </c>
      <c r="BC33" s="128"/>
      <c r="BE33" s="129"/>
      <c r="BF33" s="75" t="s">
        <v>498</v>
      </c>
      <c r="BG33" s="75"/>
      <c r="BH33" s="75"/>
      <c r="BI33" s="75"/>
      <c r="BJ33" s="75"/>
      <c r="BK33" s="75"/>
      <c r="BL33" s="75"/>
      <c r="BM33" s="128" t="s">
        <v>498</v>
      </c>
      <c r="BO33" s="129" t="str">
        <f t="shared" si="15"/>
        <v>I</v>
      </c>
      <c r="BP33" s="128" t="str">
        <f t="shared" si="16"/>
        <v/>
      </c>
      <c r="BQ33" s="128" t="str">
        <f t="shared" si="19"/>
        <v>I</v>
      </c>
      <c r="BS33" s="212" t="s">
        <v>18</v>
      </c>
      <c r="BT33" s="208" t="s">
        <v>497</v>
      </c>
      <c r="BU33" s="208" t="s">
        <v>19</v>
      </c>
      <c r="BV33" s="204" t="s">
        <v>17</v>
      </c>
    </row>
    <row r="34" spans="1:74" ht="51">
      <c r="A34" s="311" t="s">
        <v>212</v>
      </c>
      <c r="B34" s="346" t="s">
        <v>286</v>
      </c>
      <c r="C34" s="312">
        <v>3</v>
      </c>
      <c r="D34" s="72" t="str">
        <f t="shared" si="17"/>
        <v>N</v>
      </c>
      <c r="E34" s="313"/>
      <c r="F34" s="314"/>
      <c r="G34" s="315"/>
      <c r="H34" s="315"/>
      <c r="I34" s="315"/>
      <c r="J34" s="316"/>
      <c r="K34" s="317" t="str">
        <f t="shared" si="18"/>
        <v/>
      </c>
      <c r="L34" s="317" t="str">
        <f t="shared" si="1"/>
        <v/>
      </c>
      <c r="M34" s="317" t="str">
        <f t="shared" si="2"/>
        <v/>
      </c>
      <c r="N34" s="318" t="str">
        <f t="shared" si="3"/>
        <v>I</v>
      </c>
      <c r="O34" s="319"/>
      <c r="P34" s="319"/>
      <c r="Q34" s="319"/>
      <c r="R34" s="319"/>
      <c r="T34" s="132" t="str">
        <f t="shared" si="4"/>
        <v/>
      </c>
      <c r="U34" s="135" t="str">
        <f t="shared" si="0"/>
        <v/>
      </c>
      <c r="V34" s="245">
        <f>IF(SUM(AB34, AH34)=0, IF(NOT(OR(T34="Y", U34="Y")), 0, 1), 0)</f>
        <v>0</v>
      </c>
      <c r="X34" s="311" t="str">
        <f t="shared" si="5"/>
        <v/>
      </c>
      <c r="Y34" s="317" t="str">
        <f t="shared" si="6"/>
        <v/>
      </c>
      <c r="Z34" s="317" t="str">
        <f t="shared" si="7"/>
        <v/>
      </c>
      <c r="AA34" s="322" t="str">
        <f t="shared" si="8"/>
        <v>N</v>
      </c>
      <c r="AB34" s="245">
        <f>IF(OR(NOT(ISERROR(SEARCH("I", G34))),NOT(ISERROR(SEARCH("I", H34))), NOT(ISERROR(SEARCH("I", I34))), NOT(ISERROR(SEARCH("I", J34)))), 1, 0)</f>
        <v>0</v>
      </c>
      <c r="AD34" s="311" t="str">
        <f t="shared" si="9"/>
        <v/>
      </c>
      <c r="AE34" s="317" t="str">
        <f t="shared" si="10"/>
        <v/>
      </c>
      <c r="AF34" s="317" t="str">
        <f t="shared" si="11"/>
        <v/>
      </c>
      <c r="AG34" s="322" t="str">
        <f t="shared" si="12"/>
        <v/>
      </c>
      <c r="AH34" s="245">
        <f>IF(OR(NOT(ISERROR(SEARCH("E", G34))),NOT(ISERROR(SEARCH("E", H34))), NOT(ISERROR(SEARCH("E", I34))), NOT(ISERROR(SEARCH("E", J34)))), IF(AB34=1, 0, 1), 0)</f>
        <v>0</v>
      </c>
      <c r="AI34" s="245">
        <f>IF(OR(NOT(ISERROR(SEARCH("E", G34))),NOT(ISERROR(SEARCH("E", H34))), NOT(ISERROR(SEARCH("E", I34))), NOT(ISERROR(SEARCH("E", J34)))), IF(AB34=1, 0, 1), 0)</f>
        <v>0</v>
      </c>
      <c r="AK34" s="311"/>
      <c r="AL34" s="317"/>
      <c r="AM34" s="317"/>
      <c r="AN34" s="318" t="s">
        <v>204</v>
      </c>
      <c r="AO34" s="75">
        <f t="shared" ref="AO34:AO104" si="54">IF(OR(AND($T34&lt;&gt;"Y", X34="N"), AND($U34&lt;&gt;"Y", AD34="N")), 1, 0)</f>
        <v>0</v>
      </c>
      <c r="AP34" s="75">
        <f t="shared" ref="AP34:AP104" si="55">IF(OR(AND($T34&lt;&gt;"Y", Y34="N"), AND($U34&lt;&gt;"Y", AE34="N")), 1, 0)</f>
        <v>0</v>
      </c>
      <c r="AQ34" s="75">
        <f t="shared" ref="AQ34:AQ104" si="56">IF(OR(AND($T34&lt;&gt;"Y", Z34="N"), AND($U34&lt;&gt;"Y", AF34="N")), 1, 0)</f>
        <v>0</v>
      </c>
      <c r="AR34" s="128">
        <f t="shared" ref="AR34:AR104" si="57">IF(OR(AND($T34&lt;&gt;"Y", AA34="N"), AND($U34="", AG34="N")), 1, 0)</f>
        <v>1</v>
      </c>
      <c r="AS34" s="245">
        <f>IF(SUM(AO34:AR34)&gt;0, 1, 0)</f>
        <v>1</v>
      </c>
      <c r="AT34" s="75"/>
      <c r="AU34" s="129"/>
      <c r="AV34" s="75" t="s">
        <v>499</v>
      </c>
      <c r="AW34" s="75"/>
      <c r="AX34" s="75"/>
      <c r="AY34" s="75" t="s">
        <v>499</v>
      </c>
      <c r="AZ34" s="75"/>
      <c r="BA34" s="75"/>
      <c r="BB34" s="75"/>
      <c r="BC34" s="128"/>
      <c r="BE34" s="129"/>
      <c r="BF34" s="75" t="s">
        <v>498</v>
      </c>
      <c r="BG34" s="75"/>
      <c r="BH34" s="75"/>
      <c r="BI34" s="75" t="s">
        <v>498</v>
      </c>
      <c r="BJ34" s="75"/>
      <c r="BK34" s="75"/>
      <c r="BL34" s="75"/>
      <c r="BM34" s="128"/>
      <c r="BO34" s="129" t="str">
        <f t="shared" si="15"/>
        <v>I</v>
      </c>
      <c r="BP34" s="128" t="str">
        <f t="shared" si="16"/>
        <v/>
      </c>
      <c r="BQ34" s="128" t="str">
        <f t="shared" si="19"/>
        <v>I</v>
      </c>
      <c r="BS34" s="212" t="s">
        <v>96</v>
      </c>
      <c r="BT34" s="208" t="s">
        <v>21</v>
      </c>
      <c r="BU34" s="208" t="s">
        <v>22</v>
      </c>
      <c r="BV34" s="204"/>
    </row>
    <row r="35" spans="1:74" ht="24.75" customHeight="1">
      <c r="A35" s="311" t="s">
        <v>213</v>
      </c>
      <c r="B35" s="346" t="s">
        <v>630</v>
      </c>
      <c r="C35" s="312">
        <v>3</v>
      </c>
      <c r="D35" s="72" t="str">
        <f t="shared" si="17"/>
        <v>N</v>
      </c>
      <c r="E35" s="313"/>
      <c r="F35" s="314"/>
      <c r="G35" s="315"/>
      <c r="H35" s="315"/>
      <c r="I35" s="315"/>
      <c r="J35" s="316"/>
      <c r="K35" s="317" t="str">
        <f t="shared" si="18"/>
        <v/>
      </c>
      <c r="L35" s="317" t="str">
        <f t="shared" si="1"/>
        <v/>
      </c>
      <c r="M35" s="317" t="str">
        <f t="shared" si="2"/>
        <v/>
      </c>
      <c r="N35" s="318" t="str">
        <f t="shared" si="3"/>
        <v>I</v>
      </c>
      <c r="O35" s="319"/>
      <c r="P35" s="319"/>
      <c r="Q35" s="319"/>
      <c r="R35" s="319"/>
      <c r="T35" s="132" t="str">
        <f t="shared" si="4"/>
        <v/>
      </c>
      <c r="U35" s="135" t="str">
        <f t="shared" si="0"/>
        <v/>
      </c>
      <c r="V35" s="245">
        <f>IF(SUM(AB35, AH35)=0, IF(NOT(OR(T35="Y", U35="Y")), 0, 1), 0)</f>
        <v>0</v>
      </c>
      <c r="X35" s="311" t="str">
        <f t="shared" si="5"/>
        <v/>
      </c>
      <c r="Y35" s="317" t="str">
        <f t="shared" si="6"/>
        <v/>
      </c>
      <c r="Z35" s="317" t="str">
        <f t="shared" si="7"/>
        <v/>
      </c>
      <c r="AA35" s="322" t="str">
        <f t="shared" si="8"/>
        <v>N</v>
      </c>
      <c r="AB35" s="245">
        <f>IF(OR(NOT(ISERROR(SEARCH("I", G35))),NOT(ISERROR(SEARCH("I", H35))), NOT(ISERROR(SEARCH("I", I35))), NOT(ISERROR(SEARCH("I", J35)))), 1, 0)</f>
        <v>0</v>
      </c>
      <c r="AD35" s="311" t="str">
        <f t="shared" si="9"/>
        <v/>
      </c>
      <c r="AE35" s="317" t="str">
        <f t="shared" si="10"/>
        <v/>
      </c>
      <c r="AF35" s="317" t="str">
        <f t="shared" si="11"/>
        <v/>
      </c>
      <c r="AG35" s="322" t="str">
        <f t="shared" si="12"/>
        <v/>
      </c>
      <c r="AH35" s="245">
        <f>IF(OR(NOT(ISERROR(SEARCH("E", G35))),NOT(ISERROR(SEARCH("E", H35))), NOT(ISERROR(SEARCH("E", I35))), NOT(ISERROR(SEARCH("E", J35)))), IF(AB35=1, 0, 1), 0)</f>
        <v>0</v>
      </c>
      <c r="AI35" s="245">
        <f>IF(OR(NOT(ISERROR(SEARCH("E", G35))),NOT(ISERROR(SEARCH("E", H35))), NOT(ISERROR(SEARCH("E", I35))), NOT(ISERROR(SEARCH("E", J35)))), IF(AB35=1, 0, 1), 0)</f>
        <v>0</v>
      </c>
      <c r="AK35" s="311"/>
      <c r="AL35" s="317"/>
      <c r="AM35" s="317"/>
      <c r="AN35" s="318" t="s">
        <v>204</v>
      </c>
      <c r="AO35" s="75">
        <f t="shared" si="54"/>
        <v>0</v>
      </c>
      <c r="AP35" s="75">
        <f t="shared" si="55"/>
        <v>0</v>
      </c>
      <c r="AQ35" s="75">
        <f t="shared" si="56"/>
        <v>0</v>
      </c>
      <c r="AR35" s="128">
        <f t="shared" si="57"/>
        <v>1</v>
      </c>
      <c r="AS35" s="245">
        <f>IF(SUM(AO35:AR35)&gt;0, 1, 0)</f>
        <v>1</v>
      </c>
      <c r="AU35" s="129"/>
      <c r="AV35" s="75" t="s">
        <v>499</v>
      </c>
      <c r="AW35" s="75"/>
      <c r="AX35" s="75"/>
      <c r="AY35" s="75"/>
      <c r="AZ35" s="75"/>
      <c r="BA35" s="75"/>
      <c r="BB35" s="75"/>
      <c r="BC35" s="128"/>
      <c r="BE35" s="129"/>
      <c r="BF35" s="75" t="s">
        <v>498</v>
      </c>
      <c r="BG35" s="75"/>
      <c r="BH35" s="75"/>
      <c r="BI35" s="75"/>
      <c r="BJ35" s="75"/>
      <c r="BK35" s="75"/>
      <c r="BL35" s="75"/>
      <c r="BM35" s="128"/>
      <c r="BO35" s="129" t="str">
        <f t="shared" si="15"/>
        <v>I</v>
      </c>
      <c r="BP35" s="128" t="str">
        <f t="shared" si="16"/>
        <v/>
      </c>
      <c r="BQ35" s="128" t="str">
        <f t="shared" si="19"/>
        <v>I</v>
      </c>
      <c r="BS35" s="212"/>
      <c r="BT35" s="208"/>
      <c r="BU35" s="208"/>
      <c r="BV35" s="204"/>
    </row>
    <row r="36" spans="1:74" ht="32.25" customHeight="1">
      <c r="A36" s="129" t="s">
        <v>214</v>
      </c>
      <c r="B36" s="345" t="s">
        <v>631</v>
      </c>
      <c r="C36" s="130">
        <v>4</v>
      </c>
      <c r="D36" s="72" t="str">
        <f t="shared" si="17"/>
        <v/>
      </c>
      <c r="E36" s="279"/>
      <c r="F36" s="280"/>
      <c r="G36" s="157"/>
      <c r="H36" s="157"/>
      <c r="I36" s="157"/>
      <c r="J36" s="158"/>
      <c r="K36" s="75" t="str">
        <f t="shared" si="18"/>
        <v/>
      </c>
      <c r="L36" s="75" t="str">
        <f t="shared" si="1"/>
        <v/>
      </c>
      <c r="M36" s="75" t="str">
        <f t="shared" si="2"/>
        <v/>
      </c>
      <c r="N36" s="131" t="str">
        <f t="shared" si="3"/>
        <v/>
      </c>
      <c r="O36" s="240"/>
      <c r="P36" s="240"/>
      <c r="Q36" s="240"/>
      <c r="R36" s="240"/>
      <c r="T36" s="129" t="str">
        <f t="shared" si="4"/>
        <v/>
      </c>
      <c r="U36" s="128" t="str">
        <f t="shared" si="0"/>
        <v/>
      </c>
      <c r="V36" s="245">
        <f>IF(SUM(AB36, AH36)=0, IF(NOT(OR(T36="Y", U36="Y")), 0, 1), 0)</f>
        <v>0</v>
      </c>
      <c r="X36" s="129" t="str">
        <f t="shared" si="5"/>
        <v/>
      </c>
      <c r="Y36" s="75" t="str">
        <f t="shared" si="6"/>
        <v/>
      </c>
      <c r="Z36" s="75" t="str">
        <f t="shared" si="7"/>
        <v/>
      </c>
      <c r="AA36" s="128" t="str">
        <f t="shared" si="8"/>
        <v/>
      </c>
      <c r="AB36" s="245">
        <f>IF(OR(NOT(ISERROR(SEARCH("I", G36))),NOT(ISERROR(SEARCH("I", H36))), NOT(ISERROR(SEARCH("I", I36))), NOT(ISERROR(SEARCH("I", J36)))), 1, 0)</f>
        <v>0</v>
      </c>
      <c r="AD36" s="129" t="str">
        <f t="shared" si="9"/>
        <v/>
      </c>
      <c r="AE36" s="75" t="str">
        <f t="shared" si="10"/>
        <v/>
      </c>
      <c r="AF36" s="75" t="str">
        <f t="shared" si="11"/>
        <v/>
      </c>
      <c r="AG36" s="128" t="str">
        <f t="shared" si="12"/>
        <v/>
      </c>
      <c r="AH36" s="245">
        <f>IF(OR(NOT(ISERROR(SEARCH("E", G36))),NOT(ISERROR(SEARCH("E", H36))), NOT(ISERROR(SEARCH("E", I36))), NOT(ISERROR(SEARCH("E", J36)))), IF(AB36=1, 0, 1), 0)</f>
        <v>0</v>
      </c>
      <c r="AI36" s="245">
        <f>IF(OR(NOT(ISERROR(SEARCH("E", G36))),NOT(ISERROR(SEARCH("E", H36))), NOT(ISERROR(SEARCH("E", I36))), NOT(ISERROR(SEARCH("E", J36)))), IF(AB36=1, 0, 1), 0)</f>
        <v>0</v>
      </c>
      <c r="AK36" s="129"/>
      <c r="AL36" s="75"/>
      <c r="AM36" s="75"/>
      <c r="AN36" s="131"/>
      <c r="AO36" s="75">
        <f t="shared" si="54"/>
        <v>0</v>
      </c>
      <c r="AP36" s="75">
        <f t="shared" si="55"/>
        <v>0</v>
      </c>
      <c r="AQ36" s="75">
        <f t="shared" si="56"/>
        <v>0</v>
      </c>
      <c r="AR36" s="128">
        <f t="shared" si="57"/>
        <v>0</v>
      </c>
      <c r="AS36" s="245">
        <f>IF(SUM(AO36:AR36)&gt;0, 1, 0)</f>
        <v>0</v>
      </c>
      <c r="AU36" s="129"/>
      <c r="AV36" s="75"/>
      <c r="AW36" s="75"/>
      <c r="AX36" s="75"/>
      <c r="AY36" s="75"/>
      <c r="AZ36" s="75"/>
      <c r="BA36" s="75"/>
      <c r="BB36" s="75"/>
      <c r="BC36" s="128"/>
      <c r="BE36" s="129"/>
      <c r="BF36" s="75"/>
      <c r="BG36" s="75"/>
      <c r="BH36" s="75"/>
      <c r="BI36" s="75"/>
      <c r="BJ36" s="75"/>
      <c r="BK36" s="75"/>
      <c r="BL36" s="75"/>
      <c r="BM36" s="128"/>
      <c r="BO36" s="129" t="str">
        <f t="shared" si="15"/>
        <v/>
      </c>
      <c r="BP36" s="128" t="str">
        <f t="shared" si="16"/>
        <v/>
      </c>
      <c r="BQ36" s="128" t="str">
        <f t="shared" si="19"/>
        <v/>
      </c>
      <c r="BS36" s="212"/>
      <c r="BT36" s="208"/>
      <c r="BU36" s="208"/>
      <c r="BV36" s="204" t="s">
        <v>26</v>
      </c>
    </row>
    <row r="37" spans="1:74">
      <c r="A37" s="129"/>
      <c r="B37" s="345"/>
      <c r="C37" s="130"/>
      <c r="D37" s="72" t="str">
        <f t="shared" si="17"/>
        <v/>
      </c>
      <c r="E37" s="279"/>
      <c r="F37" s="280"/>
      <c r="G37" s="157"/>
      <c r="H37" s="157"/>
      <c r="I37" s="157"/>
      <c r="J37" s="158"/>
      <c r="K37" s="75" t="str">
        <f t="shared" si="18"/>
        <v/>
      </c>
      <c r="L37" s="75" t="str">
        <f t="shared" si="1"/>
        <v/>
      </c>
      <c r="M37" s="75" t="str">
        <f t="shared" si="2"/>
        <v/>
      </c>
      <c r="N37" s="131" t="str">
        <f t="shared" si="3"/>
        <v/>
      </c>
      <c r="O37" s="240"/>
      <c r="P37" s="240"/>
      <c r="Q37" s="240"/>
      <c r="R37" s="240"/>
      <c r="T37" s="129" t="str">
        <f t="shared" si="4"/>
        <v/>
      </c>
      <c r="U37" s="128" t="str">
        <f t="shared" si="0"/>
        <v/>
      </c>
      <c r="V37" s="245"/>
      <c r="X37" s="129" t="str">
        <f t="shared" si="5"/>
        <v/>
      </c>
      <c r="Y37" s="75" t="str">
        <f t="shared" si="6"/>
        <v/>
      </c>
      <c r="Z37" s="75" t="str">
        <f t="shared" si="7"/>
        <v/>
      </c>
      <c r="AA37" s="128" t="str">
        <f t="shared" si="8"/>
        <v/>
      </c>
      <c r="AB37" s="245"/>
      <c r="AD37" s="129" t="str">
        <f t="shared" si="9"/>
        <v/>
      </c>
      <c r="AE37" s="75" t="str">
        <f t="shared" si="10"/>
        <v/>
      </c>
      <c r="AF37" s="75" t="str">
        <f t="shared" si="11"/>
        <v/>
      </c>
      <c r="AG37" s="128" t="str">
        <f t="shared" si="12"/>
        <v/>
      </c>
      <c r="AH37" s="245"/>
      <c r="AI37" s="245"/>
      <c r="AK37" s="129"/>
      <c r="AL37" s="75"/>
      <c r="AM37" s="75"/>
      <c r="AN37" s="131"/>
      <c r="AO37" s="75"/>
      <c r="AP37" s="75"/>
      <c r="AQ37" s="75"/>
      <c r="AR37" s="128"/>
      <c r="AS37" s="245"/>
      <c r="AU37" s="129"/>
      <c r="AV37" s="75"/>
      <c r="AW37" s="75"/>
      <c r="AX37" s="75"/>
      <c r="AY37" s="75"/>
      <c r="AZ37" s="75"/>
      <c r="BA37" s="75"/>
      <c r="BB37" s="75"/>
      <c r="BC37" s="128"/>
      <c r="BE37" s="129"/>
      <c r="BF37" s="75"/>
      <c r="BG37" s="75"/>
      <c r="BH37" s="75"/>
      <c r="BI37" s="75"/>
      <c r="BJ37" s="75"/>
      <c r="BK37" s="75"/>
      <c r="BL37" s="75"/>
      <c r="BM37" s="128"/>
      <c r="BO37" s="129" t="str">
        <f t="shared" si="15"/>
        <v/>
      </c>
      <c r="BP37" s="128" t="str">
        <f t="shared" si="16"/>
        <v/>
      </c>
      <c r="BQ37" s="128" t="str">
        <f t="shared" si="19"/>
        <v/>
      </c>
      <c r="BS37" s="212"/>
      <c r="BT37" s="208"/>
      <c r="BU37" s="208"/>
      <c r="BV37" s="204"/>
    </row>
    <row r="38" spans="1:74">
      <c r="A38" s="114" t="s">
        <v>184</v>
      </c>
      <c r="B38" s="136"/>
      <c r="C38" s="130"/>
      <c r="D38" s="72" t="str">
        <f t="shared" si="17"/>
        <v/>
      </c>
      <c r="E38" s="279"/>
      <c r="F38" s="280"/>
      <c r="G38" s="157"/>
      <c r="H38" s="157"/>
      <c r="I38" s="157"/>
      <c r="J38" s="158"/>
      <c r="K38" s="75" t="str">
        <f t="shared" si="18"/>
        <v/>
      </c>
      <c r="L38" s="75" t="str">
        <f t="shared" si="1"/>
        <v/>
      </c>
      <c r="M38" s="75" t="str">
        <f t="shared" si="2"/>
        <v/>
      </c>
      <c r="N38" s="131" t="str">
        <f t="shared" si="3"/>
        <v/>
      </c>
      <c r="O38" s="240"/>
      <c r="P38" s="240"/>
      <c r="Q38" s="240"/>
      <c r="R38" s="240"/>
      <c r="T38" s="129" t="str">
        <f t="shared" si="4"/>
        <v/>
      </c>
      <c r="U38" s="128" t="str">
        <f t="shared" si="0"/>
        <v/>
      </c>
      <c r="V38" s="245"/>
      <c r="X38" s="129" t="str">
        <f t="shared" si="5"/>
        <v/>
      </c>
      <c r="Y38" s="75" t="str">
        <f t="shared" si="6"/>
        <v/>
      </c>
      <c r="Z38" s="75" t="str">
        <f t="shared" si="7"/>
        <v/>
      </c>
      <c r="AA38" s="128" t="str">
        <f t="shared" si="8"/>
        <v/>
      </c>
      <c r="AB38" s="245"/>
      <c r="AD38" s="129" t="str">
        <f t="shared" si="9"/>
        <v/>
      </c>
      <c r="AE38" s="75" t="str">
        <f t="shared" si="10"/>
        <v/>
      </c>
      <c r="AF38" s="75" t="str">
        <f t="shared" si="11"/>
        <v/>
      </c>
      <c r="AG38" s="128" t="str">
        <f t="shared" si="12"/>
        <v/>
      </c>
      <c r="AH38" s="245"/>
      <c r="AI38" s="245"/>
      <c r="AK38" s="129"/>
      <c r="AL38" s="75"/>
      <c r="AM38" s="75"/>
      <c r="AN38" s="131"/>
      <c r="AO38" s="75"/>
      <c r="AP38" s="75"/>
      <c r="AQ38" s="75"/>
      <c r="AR38" s="128"/>
      <c r="AS38" s="245"/>
      <c r="AU38" s="129"/>
      <c r="AV38" s="75"/>
      <c r="AW38" s="75"/>
      <c r="AX38" s="75"/>
      <c r="AY38" s="75"/>
      <c r="AZ38" s="75"/>
      <c r="BA38" s="75"/>
      <c r="BB38" s="75"/>
      <c r="BC38" s="128"/>
      <c r="BE38" s="129"/>
      <c r="BF38" s="75"/>
      <c r="BG38" s="75"/>
      <c r="BH38" s="75"/>
      <c r="BI38" s="75"/>
      <c r="BJ38" s="75"/>
      <c r="BK38" s="75"/>
      <c r="BL38" s="75"/>
      <c r="BM38" s="128"/>
      <c r="BO38" s="129" t="str">
        <f t="shared" si="15"/>
        <v/>
      </c>
      <c r="BP38" s="128" t="str">
        <f t="shared" si="16"/>
        <v/>
      </c>
      <c r="BQ38" s="128" t="str">
        <f t="shared" si="19"/>
        <v/>
      </c>
      <c r="BS38" s="212"/>
      <c r="BT38" s="208"/>
      <c r="BU38" s="208"/>
      <c r="BV38" s="204"/>
    </row>
    <row r="39" spans="1:74">
      <c r="A39" s="114" t="s">
        <v>178</v>
      </c>
      <c r="B39" s="115"/>
      <c r="C39" s="116"/>
      <c r="D39" s="72" t="str">
        <f t="shared" si="17"/>
        <v/>
      </c>
      <c r="E39" s="282"/>
      <c r="F39" s="283"/>
      <c r="G39" s="154"/>
      <c r="H39" s="154"/>
      <c r="I39" s="154"/>
      <c r="J39" s="155"/>
      <c r="K39" s="117" t="str">
        <f t="shared" si="18"/>
        <v/>
      </c>
      <c r="L39" s="117" t="str">
        <f t="shared" si="1"/>
        <v/>
      </c>
      <c r="M39" s="117" t="str">
        <f t="shared" si="2"/>
        <v/>
      </c>
      <c r="N39" s="115" t="str">
        <f t="shared" si="3"/>
        <v/>
      </c>
      <c r="O39" s="240"/>
      <c r="P39" s="240"/>
      <c r="Q39" s="240"/>
      <c r="R39" s="240"/>
      <c r="T39" s="118" t="str">
        <f t="shared" si="4"/>
        <v/>
      </c>
      <c r="U39" s="119" t="str">
        <f t="shared" si="0"/>
        <v/>
      </c>
      <c r="V39" s="245"/>
      <c r="X39" s="118" t="str">
        <f t="shared" si="5"/>
        <v/>
      </c>
      <c r="Y39" s="117" t="str">
        <f t="shared" si="6"/>
        <v/>
      </c>
      <c r="Z39" s="117" t="str">
        <f t="shared" si="7"/>
        <v/>
      </c>
      <c r="AA39" s="119" t="str">
        <f t="shared" si="8"/>
        <v/>
      </c>
      <c r="AB39" s="245"/>
      <c r="AD39" s="118" t="str">
        <f t="shared" si="9"/>
        <v/>
      </c>
      <c r="AE39" s="117" t="str">
        <f t="shared" si="10"/>
        <v/>
      </c>
      <c r="AF39" s="117" t="str">
        <f t="shared" si="11"/>
        <v/>
      </c>
      <c r="AG39" s="119" t="str">
        <f t="shared" si="12"/>
        <v/>
      </c>
      <c r="AH39" s="245"/>
      <c r="AI39" s="245"/>
      <c r="AK39" s="118"/>
      <c r="AL39" s="117"/>
      <c r="AM39" s="117"/>
      <c r="AN39" s="115"/>
      <c r="AO39" s="75"/>
      <c r="AP39" s="75"/>
      <c r="AQ39" s="75"/>
      <c r="AR39" s="128"/>
      <c r="AS39" s="245"/>
      <c r="AU39" s="129"/>
      <c r="AV39" s="75"/>
      <c r="AW39" s="75"/>
      <c r="AX39" s="75"/>
      <c r="AY39" s="75"/>
      <c r="AZ39" s="75"/>
      <c r="BA39" s="75"/>
      <c r="BB39" s="75"/>
      <c r="BC39" s="128"/>
      <c r="BE39" s="129"/>
      <c r="BF39" s="75"/>
      <c r="BG39" s="75"/>
      <c r="BH39" s="75"/>
      <c r="BI39" s="75"/>
      <c r="BJ39" s="75"/>
      <c r="BK39" s="75"/>
      <c r="BL39" s="75"/>
      <c r="BM39" s="128"/>
      <c r="BO39" s="129" t="str">
        <f t="shared" si="15"/>
        <v/>
      </c>
      <c r="BP39" s="128" t="str">
        <f t="shared" si="16"/>
        <v/>
      </c>
      <c r="BQ39" s="128" t="str">
        <f t="shared" si="19"/>
        <v/>
      </c>
      <c r="BS39" s="212"/>
      <c r="BT39" s="208"/>
      <c r="BU39" s="208"/>
      <c r="BV39" s="204"/>
    </row>
    <row r="40" spans="1:74" ht="76.5">
      <c r="A40" s="137" t="s">
        <v>287</v>
      </c>
      <c r="B40" s="349" t="s">
        <v>554</v>
      </c>
      <c r="C40" s="138">
        <v>5</v>
      </c>
      <c r="D40" s="72" t="str">
        <f t="shared" si="17"/>
        <v>N</v>
      </c>
      <c r="E40" s="284"/>
      <c r="F40" s="251"/>
      <c r="G40" s="159"/>
      <c r="H40" s="159"/>
      <c r="I40" s="159"/>
      <c r="J40" s="235"/>
      <c r="K40" s="139" t="str">
        <f t="shared" si="18"/>
        <v/>
      </c>
      <c r="L40" s="139" t="str">
        <f t="shared" si="1"/>
        <v>I</v>
      </c>
      <c r="M40" s="139" t="str">
        <f t="shared" si="2"/>
        <v/>
      </c>
      <c r="N40" s="140" t="str">
        <f t="shared" si="3"/>
        <v/>
      </c>
      <c r="O40" s="242"/>
      <c r="P40" s="242"/>
      <c r="Q40" s="242"/>
      <c r="R40" s="242"/>
      <c r="T40" s="137" t="str">
        <f t="shared" si="4"/>
        <v/>
      </c>
      <c r="U40" s="141" t="str">
        <f t="shared" si="0"/>
        <v/>
      </c>
      <c r="V40" s="245">
        <f t="shared" ref="V40:V54" si="58">IF(SUM(AB40, AH40)=0, IF(NOT(OR(T40="Y", U40="Y")), 0, 1), 0)</f>
        <v>0</v>
      </c>
      <c r="X40" s="137" t="str">
        <f t="shared" si="5"/>
        <v/>
      </c>
      <c r="Y40" s="139" t="str">
        <f t="shared" si="6"/>
        <v>N</v>
      </c>
      <c r="Z40" s="139" t="str">
        <f t="shared" si="7"/>
        <v/>
      </c>
      <c r="AA40" s="141" t="str">
        <f t="shared" si="8"/>
        <v/>
      </c>
      <c r="AB40" s="245">
        <f t="shared" ref="AB40:AB54" si="59">IF(OR(NOT(ISERROR(SEARCH("I", G40))),NOT(ISERROR(SEARCH("I", H40))), NOT(ISERROR(SEARCH("I", I40))), NOT(ISERROR(SEARCH("I", J40)))), 1, 0)</f>
        <v>0</v>
      </c>
      <c r="AD40" s="137" t="str">
        <f t="shared" si="9"/>
        <v/>
      </c>
      <c r="AE40" s="139" t="str">
        <f t="shared" si="10"/>
        <v/>
      </c>
      <c r="AF40" s="139" t="str">
        <f t="shared" si="11"/>
        <v/>
      </c>
      <c r="AG40" s="141" t="str">
        <f t="shared" si="12"/>
        <v/>
      </c>
      <c r="AH40" s="245">
        <f t="shared" ref="AH40:AH54" si="60">IF(OR(NOT(ISERROR(SEARCH("E", G40))),NOT(ISERROR(SEARCH("E", H40))), NOT(ISERROR(SEARCH("E", I40))), NOT(ISERROR(SEARCH("E", J40)))), IF(AB40=1, 0, 1), 0)</f>
        <v>0</v>
      </c>
      <c r="AI40" s="245">
        <f t="shared" ref="AI40:AI54" si="61">IF(OR(NOT(ISERROR(SEARCH("E", G40))),NOT(ISERROR(SEARCH("E", H40))), NOT(ISERROR(SEARCH("E", I40))), NOT(ISERROR(SEARCH("E", J40)))), IF(AB40=1, 0, 1), 0)</f>
        <v>0</v>
      </c>
      <c r="AK40" s="137"/>
      <c r="AL40" s="139" t="s">
        <v>204</v>
      </c>
      <c r="AM40" s="139"/>
      <c r="AN40" s="140"/>
      <c r="AO40" s="75">
        <f t="shared" si="54"/>
        <v>0</v>
      </c>
      <c r="AP40" s="75">
        <f t="shared" si="55"/>
        <v>1</v>
      </c>
      <c r="AQ40" s="75">
        <f t="shared" si="56"/>
        <v>0</v>
      </c>
      <c r="AR40" s="128">
        <f t="shared" si="57"/>
        <v>0</v>
      </c>
      <c r="AS40" s="245">
        <f t="shared" ref="AS40:AS54" si="62">IF(SUM(AO40:AR40)&gt;0, 1, 0)</f>
        <v>1</v>
      </c>
      <c r="AU40" s="129"/>
      <c r="AV40" s="75"/>
      <c r="AW40" s="75"/>
      <c r="AX40" s="75"/>
      <c r="AY40" s="75" t="s">
        <v>499</v>
      </c>
      <c r="AZ40" s="75"/>
      <c r="BA40" s="75"/>
      <c r="BB40" s="75"/>
      <c r="BC40" s="128"/>
      <c r="BE40" s="129"/>
      <c r="BF40" s="75"/>
      <c r="BG40" s="75"/>
      <c r="BH40" s="75"/>
      <c r="BI40" s="75" t="s">
        <v>498</v>
      </c>
      <c r="BJ40" s="75"/>
      <c r="BK40" s="75"/>
      <c r="BL40" s="75"/>
      <c r="BM40" s="128"/>
      <c r="BO40" s="129" t="str">
        <f t="shared" si="15"/>
        <v>I</v>
      </c>
      <c r="BP40" s="128" t="str">
        <f t="shared" si="16"/>
        <v/>
      </c>
      <c r="BQ40" s="128" t="str">
        <f t="shared" si="19"/>
        <v>I</v>
      </c>
      <c r="BS40" s="212" t="s">
        <v>23</v>
      </c>
      <c r="BT40" s="208" t="s">
        <v>24</v>
      </c>
      <c r="BU40" s="208" t="s">
        <v>25</v>
      </c>
      <c r="BV40" s="204" t="s">
        <v>27</v>
      </c>
    </row>
    <row r="41" spans="1:74" ht="63.75">
      <c r="A41" s="137" t="s">
        <v>288</v>
      </c>
      <c r="B41" s="359" t="s">
        <v>516</v>
      </c>
      <c r="C41" s="138">
        <v>4</v>
      </c>
      <c r="D41" s="72" t="str">
        <f t="shared" si="17"/>
        <v>N</v>
      </c>
      <c r="E41" s="284"/>
      <c r="F41" s="251"/>
      <c r="G41" s="159"/>
      <c r="H41" s="159"/>
      <c r="I41" s="159"/>
      <c r="J41" s="235"/>
      <c r="K41" s="139" t="str">
        <f t="shared" si="18"/>
        <v/>
      </c>
      <c r="L41" s="139" t="str">
        <f t="shared" si="1"/>
        <v>I</v>
      </c>
      <c r="M41" s="139" t="str">
        <f t="shared" si="2"/>
        <v/>
      </c>
      <c r="N41" s="140" t="str">
        <f t="shared" si="3"/>
        <v/>
      </c>
      <c r="O41" s="242"/>
      <c r="P41" s="242"/>
      <c r="Q41" s="242"/>
      <c r="R41" s="242"/>
      <c r="T41" s="137" t="str">
        <f t="shared" si="4"/>
        <v/>
      </c>
      <c r="U41" s="141" t="str">
        <f t="shared" si="0"/>
        <v/>
      </c>
      <c r="V41" s="245">
        <f t="shared" si="58"/>
        <v>0</v>
      </c>
      <c r="X41" s="137" t="str">
        <f t="shared" si="5"/>
        <v/>
      </c>
      <c r="Y41" s="139" t="str">
        <f t="shared" si="6"/>
        <v>N</v>
      </c>
      <c r="Z41" s="139" t="str">
        <f t="shared" si="7"/>
        <v/>
      </c>
      <c r="AA41" s="141" t="str">
        <f t="shared" si="8"/>
        <v/>
      </c>
      <c r="AB41" s="245">
        <f t="shared" si="59"/>
        <v>0</v>
      </c>
      <c r="AD41" s="137" t="str">
        <f t="shared" si="9"/>
        <v/>
      </c>
      <c r="AE41" s="139" t="str">
        <f t="shared" si="10"/>
        <v/>
      </c>
      <c r="AF41" s="139" t="str">
        <f t="shared" si="11"/>
        <v/>
      </c>
      <c r="AG41" s="141" t="str">
        <f t="shared" si="12"/>
        <v/>
      </c>
      <c r="AH41" s="245">
        <f t="shared" si="60"/>
        <v>0</v>
      </c>
      <c r="AI41" s="245">
        <f t="shared" si="61"/>
        <v>0</v>
      </c>
      <c r="AK41" s="137"/>
      <c r="AL41" s="139" t="s">
        <v>204</v>
      </c>
      <c r="AM41" s="139"/>
      <c r="AN41" s="140"/>
      <c r="AO41" s="75">
        <f t="shared" si="54"/>
        <v>0</v>
      </c>
      <c r="AP41" s="75">
        <f t="shared" si="55"/>
        <v>1</v>
      </c>
      <c r="AQ41" s="75">
        <f t="shared" si="56"/>
        <v>0</v>
      </c>
      <c r="AR41" s="128">
        <f t="shared" si="57"/>
        <v>0</v>
      </c>
      <c r="AS41" s="245">
        <f t="shared" si="62"/>
        <v>1</v>
      </c>
      <c r="AU41" s="129"/>
      <c r="AV41" s="75"/>
      <c r="AW41" s="75"/>
      <c r="AX41" s="75"/>
      <c r="AY41" s="75" t="s">
        <v>499</v>
      </c>
      <c r="AZ41" s="75"/>
      <c r="BA41" s="75"/>
      <c r="BB41" s="75"/>
      <c r="BC41" s="128"/>
      <c r="BE41" s="129"/>
      <c r="BF41" s="75"/>
      <c r="BG41" s="75"/>
      <c r="BH41" s="75"/>
      <c r="BI41" s="75" t="s">
        <v>498</v>
      </c>
      <c r="BJ41" s="75"/>
      <c r="BK41" s="75"/>
      <c r="BL41" s="75"/>
      <c r="BM41" s="128"/>
      <c r="BO41" s="129" t="str">
        <f t="shared" si="15"/>
        <v>I</v>
      </c>
      <c r="BP41" s="128" t="str">
        <f t="shared" si="16"/>
        <v/>
      </c>
      <c r="BQ41" s="128" t="str">
        <f t="shared" si="19"/>
        <v>I</v>
      </c>
      <c r="BS41" s="212" t="s">
        <v>28</v>
      </c>
      <c r="BT41" s="208" t="s">
        <v>29</v>
      </c>
      <c r="BU41" s="208" t="s">
        <v>45</v>
      </c>
      <c r="BV41" s="204" t="s">
        <v>46</v>
      </c>
    </row>
    <row r="42" spans="1:74" ht="63.75">
      <c r="A42" s="350" t="s">
        <v>289</v>
      </c>
      <c r="B42" s="359" t="s">
        <v>517</v>
      </c>
      <c r="C42" s="264">
        <v>5</v>
      </c>
      <c r="D42" s="72" t="str">
        <f>IF(BQ42="", "", IF(AS42=1, "N", "Y"))</f>
        <v>N</v>
      </c>
      <c r="E42" s="284"/>
      <c r="F42" s="251"/>
      <c r="G42" s="159"/>
      <c r="H42" s="159"/>
      <c r="I42" s="159"/>
      <c r="J42" s="235"/>
      <c r="K42" s="139" t="str">
        <f>IF(AK42="Y", $BQ42, "")</f>
        <v/>
      </c>
      <c r="L42" s="139" t="str">
        <f>IF(AL42="Y", $BQ42, "")</f>
        <v>I</v>
      </c>
      <c r="M42" s="139" t="str">
        <f>IF(AM42="Y", $BQ42, "")</f>
        <v/>
      </c>
      <c r="N42" s="140" t="str">
        <f>IF(AN42="Y", $BQ42, "")</f>
        <v/>
      </c>
      <c r="O42" s="242"/>
      <c r="P42" s="242"/>
      <c r="Q42" s="242"/>
      <c r="R42" s="242"/>
      <c r="T42" s="137" t="str">
        <f>IF(E42="", "", IF(E42&lt;DATE(YEAR(Application_Date)+3,MONTH(Application_Date),DAY(Application_Date)), "Y", "N"))</f>
        <v/>
      </c>
      <c r="U42" s="141" t="str">
        <f>IF(F42="", "", IF(F42&lt;DATE(YEAR(Application_Date)+3,MONTH(Application_Date),DAY(Application_Date)), "Y", "N"))</f>
        <v/>
      </c>
      <c r="V42" s="245">
        <f t="shared" si="58"/>
        <v>0</v>
      </c>
      <c r="X42" s="137" t="str">
        <f>IF(NOT(ISERROR(SEARCH("I", K42))), IF(AND(ISERROR(SEARCH("I", G42)), ISERROR(SEARCH("I", $G42))), "N", "Y"), "")</f>
        <v/>
      </c>
      <c r="Y42" s="139" t="str">
        <f>IF(NOT(ISERROR(SEARCH("I", L42))), IF(AND(ISERROR(SEARCH("I", H42)), ISERROR(SEARCH("I", $G42))), "N", "Y"), "")</f>
        <v>N</v>
      </c>
      <c r="Z42" s="139" t="str">
        <f>IF(NOT(ISERROR(SEARCH("I", M42))), IF(AND(ISERROR(SEARCH("I", I42)), ISERROR(SEARCH("I", $G42))), "N", "Y"), "")</f>
        <v/>
      </c>
      <c r="AA42" s="141" t="str">
        <f>IF(NOT(ISERROR(SEARCH("I", N42))), IF(AND(ISERROR(SEARCH("I", J42)), ISERROR(SEARCH("I", $G42))), "N", "Y"), "")</f>
        <v/>
      </c>
      <c r="AB42" s="245">
        <f t="shared" si="59"/>
        <v>0</v>
      </c>
      <c r="AD42" s="137" t="str">
        <f>IF(NOT(ISERROR(SEARCH("E", K42))), IF(AND(ISERROR(SEARCH("E", G42)), ISERROR(SEARCH("E", $G42))), "N", "Y"), "")</f>
        <v/>
      </c>
      <c r="AE42" s="139" t="str">
        <f>IF(NOT(ISERROR(SEARCH("E", L42))), IF(AND(ISERROR(SEARCH("E", H42)), ISERROR(SEARCH("E", $G42))), "N", "Y"), "")</f>
        <v/>
      </c>
      <c r="AF42" s="139" t="str">
        <f>IF(NOT(ISERROR(SEARCH("E", M42))), IF(AND(ISERROR(SEARCH("E", I42)), ISERROR(SEARCH("E", $G42))), "N", "Y"), "")</f>
        <v/>
      </c>
      <c r="AG42" s="141" t="str">
        <f>IF(NOT(ISERROR(SEARCH("E", N42))), IF(AND(ISERROR(SEARCH("E", J42)), ISERROR(SEARCH("E", $G42))), "N", "Y"), "")</f>
        <v/>
      </c>
      <c r="AH42" s="245">
        <f t="shared" si="60"/>
        <v>0</v>
      </c>
      <c r="AI42" s="245">
        <f t="shared" si="61"/>
        <v>0</v>
      </c>
      <c r="AK42" s="137"/>
      <c r="AL42" s="139" t="s">
        <v>204</v>
      </c>
      <c r="AM42" s="139"/>
      <c r="AN42" s="140"/>
      <c r="AO42" s="75">
        <f>IF(OR(AND($T42&lt;&gt;"Y", X42="N"), AND($U42&lt;&gt;"Y", AD42="N")), 1, 0)</f>
        <v>0</v>
      </c>
      <c r="AP42" s="75">
        <f>IF(OR(AND($T42&lt;&gt;"Y", Y42="N"), AND($U42&lt;&gt;"Y", AE42="N")), 1, 0)</f>
        <v>1</v>
      </c>
      <c r="AQ42" s="75">
        <f>IF(OR(AND($T42&lt;&gt;"Y", Z42="N"), AND($U42&lt;&gt;"Y", AF42="N")), 1, 0)</f>
        <v>0</v>
      </c>
      <c r="AR42" s="128">
        <f>IF(OR(AND($T42&lt;&gt;"Y", AA42="N"), AND($U42="", AG42="N")), 1, 0)</f>
        <v>0</v>
      </c>
      <c r="AS42" s="245">
        <f t="shared" si="62"/>
        <v>1</v>
      </c>
      <c r="AU42" s="129"/>
      <c r="AV42" s="75"/>
      <c r="AW42" s="75"/>
      <c r="AX42" s="75"/>
      <c r="AY42" s="75" t="s">
        <v>499</v>
      </c>
      <c r="AZ42" s="75"/>
      <c r="BA42" s="75"/>
      <c r="BB42" s="75"/>
      <c r="BC42" s="128"/>
      <c r="BE42" s="129"/>
      <c r="BF42" s="75"/>
      <c r="BG42" s="75"/>
      <c r="BH42" s="75"/>
      <c r="BI42" s="75" t="s">
        <v>498</v>
      </c>
      <c r="BJ42" s="75"/>
      <c r="BK42" s="75"/>
      <c r="BL42" s="75"/>
      <c r="BM42" s="128"/>
      <c r="BO42" s="129" t="str">
        <f>IF(OR(AND(AU42="I", OR(Physical_Building="Y", Physical_Building="Partial")),AND(AV42="I", OR(ME_Plant="Y", ME_Plant="Partial")), AND(AW42="I", OR(Data_Floor="Y", Data_Floor="Partial")), AND(AX42="I", OR(Racks="Y", Racks="Partial")), AND(AY42="I", OR(IT_Equipment="Y", IT_Equipment="Partial")), AND(AZ42="I", OR(Operating_System="Y", Operating_System="Partial")), AND(BA42="I", OR(Software="Y", Software="Partial")), AND(BB42="I", OR(Business_Process="Y", Business_Process="Partial")), AND(BC42="I", Full_Control="Y")), "I", "")</f>
        <v>I</v>
      </c>
      <c r="BP42" s="128" t="str">
        <f>IF(OR(AND(BE42="E", OR(Physical_Building="N", Physical_Building="Partial")),AND(BF42="E", OR(ME_Plant="N", ME_Plant="Partial")), AND(BG42="E", OR(Data_Floor="N", Data_Floor="Partial")), AND(BH42="E", OR(Racks="N", Racks="Partial")), AND(BI42="E", OR(IT_Equipment="N", IT_Equipment="Partial")), AND(BJ42="E", OR(Operating_System="N", Operating_System="Partial")), AND(BK42="E", OR(Software="N", Software="Partial")), AND(BL42="E", OR(Business_Process="N", Business_Process="Partial")), AND(BM42="E", Full_Control="N")), "E", "")</f>
        <v/>
      </c>
      <c r="BQ42" s="128" t="str">
        <f>IF(BO42="I",IF(BP42="E","I &amp; E","I"),IF(BP42="E","E",""))</f>
        <v>I</v>
      </c>
      <c r="BS42" s="212" t="s">
        <v>28</v>
      </c>
      <c r="BT42" s="208" t="s">
        <v>29</v>
      </c>
      <c r="BU42" s="208" t="s">
        <v>45</v>
      </c>
      <c r="BV42" s="204" t="s">
        <v>46</v>
      </c>
    </row>
    <row r="43" spans="1:74" ht="32.25" customHeight="1">
      <c r="A43" s="129" t="s">
        <v>290</v>
      </c>
      <c r="B43" s="345" t="s">
        <v>571</v>
      </c>
      <c r="C43" s="130">
        <v>3</v>
      </c>
      <c r="D43" s="72" t="str">
        <f t="shared" si="17"/>
        <v/>
      </c>
      <c r="E43" s="279"/>
      <c r="F43" s="280"/>
      <c r="G43" s="157"/>
      <c r="H43" s="157"/>
      <c r="I43" s="157"/>
      <c r="J43" s="158"/>
      <c r="K43" s="75" t="str">
        <f t="shared" si="18"/>
        <v/>
      </c>
      <c r="L43" s="75" t="str">
        <f t="shared" si="1"/>
        <v/>
      </c>
      <c r="M43" s="75" t="str">
        <f t="shared" si="2"/>
        <v/>
      </c>
      <c r="N43" s="131" t="str">
        <f t="shared" si="3"/>
        <v/>
      </c>
      <c r="O43" s="240"/>
      <c r="P43" s="240"/>
      <c r="Q43" s="240"/>
      <c r="R43" s="240"/>
      <c r="T43" s="129" t="str">
        <f t="shared" si="4"/>
        <v/>
      </c>
      <c r="U43" s="128" t="str">
        <f t="shared" si="0"/>
        <v/>
      </c>
      <c r="V43" s="245">
        <f t="shared" si="58"/>
        <v>0</v>
      </c>
      <c r="X43" s="129" t="str">
        <f t="shared" si="5"/>
        <v/>
      </c>
      <c r="Y43" s="75" t="str">
        <f t="shared" si="6"/>
        <v/>
      </c>
      <c r="Z43" s="75" t="str">
        <f t="shared" si="7"/>
        <v/>
      </c>
      <c r="AA43" s="128" t="str">
        <f t="shared" si="8"/>
        <v/>
      </c>
      <c r="AB43" s="245">
        <f t="shared" si="59"/>
        <v>0</v>
      </c>
      <c r="AD43" s="129" t="str">
        <f t="shared" si="9"/>
        <v/>
      </c>
      <c r="AE43" s="75" t="str">
        <f t="shared" si="10"/>
        <v/>
      </c>
      <c r="AF43" s="75" t="str">
        <f t="shared" si="11"/>
        <v/>
      </c>
      <c r="AG43" s="128" t="str">
        <f t="shared" si="12"/>
        <v/>
      </c>
      <c r="AH43" s="245">
        <f t="shared" si="60"/>
        <v>0</v>
      </c>
      <c r="AI43" s="245">
        <f t="shared" si="61"/>
        <v>0</v>
      </c>
      <c r="AK43" s="129"/>
      <c r="AL43" s="75"/>
      <c r="AM43" s="75"/>
      <c r="AN43" s="131"/>
      <c r="AO43" s="75">
        <f t="shared" si="54"/>
        <v>0</v>
      </c>
      <c r="AP43" s="75">
        <f t="shared" si="55"/>
        <v>0</v>
      </c>
      <c r="AQ43" s="75">
        <f t="shared" si="56"/>
        <v>0</v>
      </c>
      <c r="AR43" s="128">
        <f t="shared" si="57"/>
        <v>0</v>
      </c>
      <c r="AS43" s="245">
        <f t="shared" si="62"/>
        <v>0</v>
      </c>
      <c r="AU43" s="129"/>
      <c r="AV43" s="75"/>
      <c r="AW43" s="75"/>
      <c r="AX43" s="75"/>
      <c r="AY43" s="75"/>
      <c r="AZ43" s="75"/>
      <c r="BA43" s="75"/>
      <c r="BB43" s="75"/>
      <c r="BC43" s="128"/>
      <c r="BE43" s="129"/>
      <c r="BF43" s="75"/>
      <c r="BG43" s="75"/>
      <c r="BH43" s="75"/>
      <c r="BI43" s="75"/>
      <c r="BJ43" s="75"/>
      <c r="BK43" s="75"/>
      <c r="BL43" s="75"/>
      <c r="BM43" s="128"/>
      <c r="BO43" s="129" t="str">
        <f t="shared" si="15"/>
        <v/>
      </c>
      <c r="BP43" s="128" t="str">
        <f t="shared" si="16"/>
        <v/>
      </c>
      <c r="BQ43" s="128" t="str">
        <f t="shared" si="19"/>
        <v/>
      </c>
      <c r="BS43" s="212"/>
      <c r="BT43" s="208"/>
      <c r="BU43" s="208"/>
      <c r="BV43" s="205"/>
    </row>
    <row r="44" spans="1:74" ht="63.75" customHeight="1">
      <c r="A44" s="137" t="s">
        <v>291</v>
      </c>
      <c r="B44" s="349" t="s">
        <v>572</v>
      </c>
      <c r="C44" s="138">
        <v>3</v>
      </c>
      <c r="D44" s="72" t="str">
        <f>IF(BQ44="", "", IF(AS44=1, "N", "Y"))</f>
        <v>N</v>
      </c>
      <c r="E44" s="284"/>
      <c r="F44" s="251"/>
      <c r="G44" s="159"/>
      <c r="H44" s="159"/>
      <c r="I44" s="159"/>
      <c r="J44" s="235"/>
      <c r="K44" s="139" t="str">
        <f>IF(AK44="Y", $BQ44, "")</f>
        <v/>
      </c>
      <c r="L44" s="139" t="str">
        <f>IF(AL44="Y", $BQ44, "")</f>
        <v>I</v>
      </c>
      <c r="M44" s="139" t="str">
        <f>IF(AM44="Y", $BQ44, "")</f>
        <v/>
      </c>
      <c r="N44" s="140" t="str">
        <f>IF(AN44="Y", $BQ44, "")</f>
        <v/>
      </c>
      <c r="O44" s="242"/>
      <c r="P44" s="242"/>
      <c r="Q44" s="242"/>
      <c r="R44" s="242"/>
      <c r="T44" s="137" t="str">
        <f>IF(E44="", "", IF(E44&lt;DATE(YEAR(Application_Date)+3,MONTH(Application_Date),DAY(Application_Date)), "Y", "N"))</f>
        <v/>
      </c>
      <c r="U44" s="141" t="str">
        <f>IF(F44="", "", IF(F44&lt;DATE(YEAR(Application_Date)+3,MONTH(Application_Date),DAY(Application_Date)), "Y", "N"))</f>
        <v/>
      </c>
      <c r="V44" s="245">
        <f t="shared" si="58"/>
        <v>0</v>
      </c>
      <c r="X44" s="137" t="str">
        <f>IF(NOT(ISERROR(SEARCH("I", K44))), IF(AND(ISERROR(SEARCH("I", G44)), ISERROR(SEARCH("I", $G44))), "N", "Y"), "")</f>
        <v/>
      </c>
      <c r="Y44" s="139" t="str">
        <f>IF(NOT(ISERROR(SEARCH("I", L44))), IF(AND(ISERROR(SEARCH("I", H44)), ISERROR(SEARCH("I", $G44))), "N", "Y"), "")</f>
        <v>N</v>
      </c>
      <c r="Z44" s="139" t="str">
        <f>IF(NOT(ISERROR(SEARCH("I", M44))), IF(AND(ISERROR(SEARCH("I", I44)), ISERROR(SEARCH("I", $G44))), "N", "Y"), "")</f>
        <v/>
      </c>
      <c r="AA44" s="141" t="str">
        <f>IF(NOT(ISERROR(SEARCH("I", N44))), IF(AND(ISERROR(SEARCH("I", J44)), ISERROR(SEARCH("I", $G44))), "N", "Y"), "")</f>
        <v/>
      </c>
      <c r="AB44" s="245">
        <f t="shared" si="59"/>
        <v>0</v>
      </c>
      <c r="AD44" s="137" t="str">
        <f>IF(NOT(ISERROR(SEARCH("E", K44))), IF(AND(ISERROR(SEARCH("E", G44)), ISERROR(SEARCH("E", $G44))), "N", "Y"), "")</f>
        <v/>
      </c>
      <c r="AE44" s="139" t="str">
        <f>IF(NOT(ISERROR(SEARCH("E", L44))), IF(AND(ISERROR(SEARCH("E", H44)), ISERROR(SEARCH("E", $G44))), "N", "Y"), "")</f>
        <v/>
      </c>
      <c r="AF44" s="139" t="str">
        <f>IF(NOT(ISERROR(SEARCH("E", M44))), IF(AND(ISERROR(SEARCH("E", I44)), ISERROR(SEARCH("E", $G44))), "N", "Y"), "")</f>
        <v/>
      </c>
      <c r="AG44" s="141" t="str">
        <f>IF(NOT(ISERROR(SEARCH("E", N44))), IF(AND(ISERROR(SEARCH("E", J44)), ISERROR(SEARCH("E", $G44))), "N", "Y"), "")</f>
        <v/>
      </c>
      <c r="AH44" s="245">
        <f t="shared" si="60"/>
        <v>0</v>
      </c>
      <c r="AI44" s="245">
        <f t="shared" si="61"/>
        <v>0</v>
      </c>
      <c r="AK44" s="137"/>
      <c r="AL44" s="139" t="s">
        <v>204</v>
      </c>
      <c r="AM44" s="139"/>
      <c r="AN44" s="140"/>
      <c r="AO44" s="75">
        <f>IF(OR(AND($T44&lt;&gt;"Y", X44="N"), AND($U44&lt;&gt;"Y", AD44="N")), 1, 0)</f>
        <v>0</v>
      </c>
      <c r="AP44" s="75">
        <f>IF(OR(AND($T44&lt;&gt;"Y", Y44="N"), AND($U44&lt;&gt;"Y", AE44="N")), 1, 0)</f>
        <v>1</v>
      </c>
      <c r="AQ44" s="75">
        <f>IF(OR(AND($T44&lt;&gt;"Y", Z44="N"), AND($U44&lt;&gt;"Y", AF44="N")), 1, 0)</f>
        <v>0</v>
      </c>
      <c r="AR44" s="128">
        <f>IF(OR(AND($T44&lt;&gt;"Y", AA44="N"), AND($U44="", AG44="N")), 1, 0)</f>
        <v>0</v>
      </c>
      <c r="AS44" s="245">
        <f t="shared" si="62"/>
        <v>1</v>
      </c>
      <c r="AU44" s="129"/>
      <c r="AV44" s="75"/>
      <c r="AW44" s="75"/>
      <c r="AX44" s="75"/>
      <c r="AY44" s="75" t="s">
        <v>499</v>
      </c>
      <c r="AZ44" s="75"/>
      <c r="BA44" s="75"/>
      <c r="BB44" s="75"/>
      <c r="BC44" s="128"/>
      <c r="BE44" s="129"/>
      <c r="BF44" s="75"/>
      <c r="BG44" s="75"/>
      <c r="BH44" s="75"/>
      <c r="BI44" s="75" t="s">
        <v>498</v>
      </c>
      <c r="BJ44" s="75"/>
      <c r="BK44" s="75"/>
      <c r="BL44" s="75"/>
      <c r="BM44" s="128"/>
      <c r="BO44" s="129" t="str">
        <f>IF(OR(AND(AU44="I", OR(Physical_Building="Y", Physical_Building="Partial")),AND(AV44="I", OR(ME_Plant="Y", ME_Plant="Partial")), AND(AW44="I", OR(Data_Floor="Y", Data_Floor="Partial")), AND(AX44="I", OR(Racks="Y", Racks="Partial")), AND(AY44="I", OR(IT_Equipment="Y", IT_Equipment="Partial")), AND(AZ44="I", OR(Operating_System="Y", Operating_System="Partial")), AND(BA44="I", OR(Software="Y", Software="Partial")), AND(BB44="I", OR(Business_Process="Y", Business_Process="Partial")), AND(BC44="I", Full_Control="Y")), "I", "")</f>
        <v>I</v>
      </c>
      <c r="BP44" s="128" t="str">
        <f>IF(OR(AND(BE44="E", OR(Physical_Building="N", Physical_Building="Partial")),AND(BF44="E", OR(ME_Plant="N", ME_Plant="Partial")), AND(BG44="E", OR(Data_Floor="N", Data_Floor="Partial")), AND(BH44="E", OR(Racks="N", Racks="Partial")), AND(BI44="E", OR(IT_Equipment="N", IT_Equipment="Partial")), AND(BJ44="E", OR(Operating_System="N", Operating_System="Partial")), AND(BK44="E", OR(Software="N", Software="Partial")), AND(BL44="E", OR(Business_Process="N", Business_Process="Partial")), AND(BM44="E", Full_Control="N")), "E", "")</f>
        <v/>
      </c>
      <c r="BQ44" s="128" t="str">
        <f>IF(BO44="I",IF(BP44="E","I &amp; E","I"),IF(BP44="E","E",""))</f>
        <v>I</v>
      </c>
      <c r="BS44" s="212" t="s">
        <v>573</v>
      </c>
      <c r="BT44" s="208" t="s">
        <v>574</v>
      </c>
      <c r="BU44" s="212" t="s">
        <v>575</v>
      </c>
      <c r="BV44" s="208" t="s">
        <v>576</v>
      </c>
    </row>
    <row r="45" spans="1:74" ht="60.75" customHeight="1">
      <c r="A45" s="137" t="s">
        <v>292</v>
      </c>
      <c r="B45" s="349" t="s">
        <v>577</v>
      </c>
      <c r="C45" s="138">
        <v>5</v>
      </c>
      <c r="D45" s="72" t="str">
        <f t="shared" si="17"/>
        <v>N</v>
      </c>
      <c r="E45" s="284"/>
      <c r="F45" s="251"/>
      <c r="G45" s="159"/>
      <c r="H45" s="159"/>
      <c r="I45" s="159"/>
      <c r="J45" s="235"/>
      <c r="K45" s="139" t="str">
        <f t="shared" si="18"/>
        <v/>
      </c>
      <c r="L45" s="139" t="str">
        <f t="shared" si="1"/>
        <v>I</v>
      </c>
      <c r="M45" s="139" t="str">
        <f t="shared" si="2"/>
        <v/>
      </c>
      <c r="N45" s="140" t="str">
        <f t="shared" si="3"/>
        <v/>
      </c>
      <c r="O45" s="242"/>
      <c r="P45" s="242"/>
      <c r="Q45" s="242"/>
      <c r="R45" s="242"/>
      <c r="T45" s="137" t="str">
        <f t="shared" si="4"/>
        <v/>
      </c>
      <c r="U45" s="141" t="str">
        <f t="shared" si="0"/>
        <v/>
      </c>
      <c r="V45" s="245">
        <f t="shared" si="58"/>
        <v>0</v>
      </c>
      <c r="X45" s="137" t="str">
        <f t="shared" si="5"/>
        <v/>
      </c>
      <c r="Y45" s="139" t="str">
        <f t="shared" si="6"/>
        <v>N</v>
      </c>
      <c r="Z45" s="139" t="str">
        <f t="shared" si="7"/>
        <v/>
      </c>
      <c r="AA45" s="141" t="str">
        <f t="shared" si="8"/>
        <v/>
      </c>
      <c r="AB45" s="245">
        <f t="shared" si="59"/>
        <v>0</v>
      </c>
      <c r="AD45" s="137" t="str">
        <f t="shared" si="9"/>
        <v/>
      </c>
      <c r="AE45" s="139" t="str">
        <f t="shared" si="10"/>
        <v/>
      </c>
      <c r="AF45" s="139" t="str">
        <f t="shared" si="11"/>
        <v/>
      </c>
      <c r="AG45" s="141" t="str">
        <f t="shared" si="12"/>
        <v/>
      </c>
      <c r="AH45" s="245">
        <f t="shared" si="60"/>
        <v>0</v>
      </c>
      <c r="AI45" s="245">
        <f t="shared" si="61"/>
        <v>0</v>
      </c>
      <c r="AK45" s="137"/>
      <c r="AL45" s="139" t="s">
        <v>204</v>
      </c>
      <c r="AM45" s="139"/>
      <c r="AN45" s="140"/>
      <c r="AO45" s="75">
        <f t="shared" si="54"/>
        <v>0</v>
      </c>
      <c r="AP45" s="75">
        <f t="shared" si="55"/>
        <v>1</v>
      </c>
      <c r="AQ45" s="75">
        <f t="shared" si="56"/>
        <v>0</v>
      </c>
      <c r="AR45" s="128">
        <f t="shared" si="57"/>
        <v>0</v>
      </c>
      <c r="AS45" s="245">
        <f t="shared" si="62"/>
        <v>1</v>
      </c>
      <c r="AU45" s="129"/>
      <c r="AV45" s="75"/>
      <c r="AW45" s="75"/>
      <c r="AX45" s="75"/>
      <c r="AY45" s="75" t="s">
        <v>499</v>
      </c>
      <c r="AZ45" s="75"/>
      <c r="BA45" s="75"/>
      <c r="BB45" s="75"/>
      <c r="BC45" s="128"/>
      <c r="BE45" s="129"/>
      <c r="BF45" s="75"/>
      <c r="BG45" s="75"/>
      <c r="BH45" s="75"/>
      <c r="BI45" s="75" t="s">
        <v>498</v>
      </c>
      <c r="BJ45" s="75"/>
      <c r="BK45" s="75"/>
      <c r="BL45" s="75"/>
      <c r="BM45" s="128"/>
      <c r="BO45" s="129" t="str">
        <f t="shared" si="15"/>
        <v>I</v>
      </c>
      <c r="BP45" s="128" t="str">
        <f t="shared" si="16"/>
        <v/>
      </c>
      <c r="BQ45" s="128" t="str">
        <f t="shared" si="19"/>
        <v>I</v>
      </c>
      <c r="BS45" s="212"/>
      <c r="BT45" s="208"/>
      <c r="BU45" s="208"/>
      <c r="BV45" s="204"/>
    </row>
    <row r="46" spans="1:74" ht="56.25" customHeight="1">
      <c r="A46" s="137" t="s">
        <v>294</v>
      </c>
      <c r="B46" s="349" t="s">
        <v>142</v>
      </c>
      <c r="C46" s="138">
        <v>4</v>
      </c>
      <c r="D46" s="72" t="str">
        <f>IF(BQ46="", "", IF(AS46=1, "N", "Y"))</f>
        <v>N</v>
      </c>
      <c r="E46" s="284"/>
      <c r="F46" s="251"/>
      <c r="G46" s="159"/>
      <c r="H46" s="159"/>
      <c r="I46" s="159"/>
      <c r="J46" s="235"/>
      <c r="K46" s="139" t="str">
        <f t="shared" si="18"/>
        <v/>
      </c>
      <c r="L46" s="139" t="str">
        <f t="shared" si="1"/>
        <v>I</v>
      </c>
      <c r="M46" s="139" t="str">
        <f>IF(AM46="Y", $BQ46, "")</f>
        <v/>
      </c>
      <c r="N46" s="140" t="str">
        <f>IF(AN46="Y", $BQ46, "")</f>
        <v/>
      </c>
      <c r="O46" s="242"/>
      <c r="P46" s="242"/>
      <c r="Q46" s="242"/>
      <c r="R46" s="242"/>
      <c r="T46" s="137" t="str">
        <f>IF(E46="", "", IF(E46&lt;DATE(YEAR(Application_Date)+3,MONTH(Application_Date),DAY(Application_Date)), "Y", "N"))</f>
        <v/>
      </c>
      <c r="U46" s="141" t="str">
        <f>IF(F46="", "", IF(F46&lt;DATE(YEAR(Application_Date)+3,MONTH(Application_Date),DAY(Application_Date)), "Y", "N"))</f>
        <v/>
      </c>
      <c r="V46" s="245">
        <f t="shared" si="58"/>
        <v>0</v>
      </c>
      <c r="X46" s="137" t="str">
        <f>IF(NOT(ISERROR(SEARCH("I", K46))), IF(AND(ISERROR(SEARCH("I", G46)), ISERROR(SEARCH("I", $G46))), "N", "Y"), "")</f>
        <v/>
      </c>
      <c r="Y46" s="139" t="str">
        <f>IF(NOT(ISERROR(SEARCH("I", L46))), IF(AND(ISERROR(SEARCH("I", H46)), ISERROR(SEARCH("I", $G46))), "N", "Y"), "")</f>
        <v>N</v>
      </c>
      <c r="Z46" s="139" t="str">
        <f>IF(NOT(ISERROR(SEARCH("I", M46))), IF(AND(ISERROR(SEARCH("I", I46)), ISERROR(SEARCH("I", $G46))), "N", "Y"), "")</f>
        <v/>
      </c>
      <c r="AA46" s="141" t="str">
        <f>IF(NOT(ISERROR(SEARCH("I", N46))), IF(AND(ISERROR(SEARCH("I", J46)), ISERROR(SEARCH("I", $G46))), "N", "Y"), "")</f>
        <v/>
      </c>
      <c r="AB46" s="245">
        <f t="shared" si="59"/>
        <v>0</v>
      </c>
      <c r="AD46" s="137" t="str">
        <f>IF(NOT(ISERROR(SEARCH("E", K46))), IF(AND(ISERROR(SEARCH("E", G46)), ISERROR(SEARCH("E", $G46))), "N", "Y"), "")</f>
        <v/>
      </c>
      <c r="AE46" s="139" t="str">
        <f>IF(NOT(ISERROR(SEARCH("E", L46))), IF(AND(ISERROR(SEARCH("E", H46)), ISERROR(SEARCH("E", $G46))), "N", "Y"), "")</f>
        <v/>
      </c>
      <c r="AF46" s="139" t="str">
        <f>IF(NOT(ISERROR(SEARCH("E", M46))), IF(AND(ISERROR(SEARCH("E", I46)), ISERROR(SEARCH("E", $G46))), "N", "Y"), "")</f>
        <v/>
      </c>
      <c r="AG46" s="141" t="str">
        <f>IF(NOT(ISERROR(SEARCH("E", N46))), IF(AND(ISERROR(SEARCH("E", J46)), ISERROR(SEARCH("E", $G46))), "N", "Y"), "")</f>
        <v/>
      </c>
      <c r="AH46" s="245">
        <f t="shared" si="60"/>
        <v>0</v>
      </c>
      <c r="AI46" s="245">
        <f t="shared" si="61"/>
        <v>0</v>
      </c>
      <c r="AK46" s="137"/>
      <c r="AL46" s="139" t="s">
        <v>204</v>
      </c>
      <c r="AM46" s="139"/>
      <c r="AN46" s="140"/>
      <c r="AO46" s="75">
        <f>IF(OR(AND($T46&lt;&gt;"Y", X46="N"), AND($U46&lt;&gt;"Y", AD46="N")), 1, 0)</f>
        <v>0</v>
      </c>
      <c r="AP46" s="75">
        <f>IF(OR(AND($T46&lt;&gt;"Y", Y46="N"), AND($U46&lt;&gt;"Y", AE46="N")), 1, 0)</f>
        <v>1</v>
      </c>
      <c r="AQ46" s="75">
        <f>IF(OR(AND($T46&lt;&gt;"Y", Z46="N"), AND($U46&lt;&gt;"Y", AF46="N")), 1, 0)</f>
        <v>0</v>
      </c>
      <c r="AR46" s="128">
        <f>IF(OR(AND($T46&lt;&gt;"Y", AA46="N"), AND($U46="", AG46="N")), 1, 0)</f>
        <v>0</v>
      </c>
      <c r="AS46" s="245">
        <f t="shared" si="62"/>
        <v>1</v>
      </c>
      <c r="AU46" s="129"/>
      <c r="AV46" s="75"/>
      <c r="AW46" s="75"/>
      <c r="AX46" s="75"/>
      <c r="AY46" s="75" t="s">
        <v>499</v>
      </c>
      <c r="AZ46" s="75"/>
      <c r="BA46" s="75"/>
      <c r="BB46" s="75"/>
      <c r="BC46" s="128"/>
      <c r="BE46" s="129"/>
      <c r="BF46" s="75"/>
      <c r="BG46" s="75"/>
      <c r="BH46" s="75"/>
      <c r="BI46" s="75" t="s">
        <v>498</v>
      </c>
      <c r="BJ46" s="75"/>
      <c r="BK46" s="75"/>
      <c r="BL46" s="75"/>
      <c r="BM46" s="128"/>
      <c r="BO46" s="129" t="str">
        <f>IF(OR(AND(AU46="I", OR(Physical_Building="Y", Physical_Building="Partial")),AND(AV46="I", OR(ME_Plant="Y", ME_Plant="Partial")), AND(AW46="I", OR(Data_Floor="Y", Data_Floor="Partial")), AND(AX46="I", OR(Racks="Y", Racks="Partial")), AND(AY46="I", OR(IT_Equipment="Y", IT_Equipment="Partial")), AND(AZ46="I", OR(Operating_System="Y", Operating_System="Partial")), AND(BA46="I", OR(Software="Y", Software="Partial")), AND(BB46="I", OR(Business_Process="Y", Business_Process="Partial")), AND(BC46="I", Full_Control="Y")), "I", "")</f>
        <v>I</v>
      </c>
      <c r="BP46" s="128" t="str">
        <f>IF(OR(AND(BE46="E", OR(Physical_Building="N", Physical_Building="Partial")),AND(BF46="E", OR(ME_Plant="N", ME_Plant="Partial")), AND(BG46="E", OR(Data_Floor="N", Data_Floor="Partial")), AND(BH46="E", OR(Racks="N", Racks="Partial")), AND(BI46="E", OR(IT_Equipment="N", IT_Equipment="Partial")), AND(BJ46="E", OR(Operating_System="N", Operating_System="Partial")), AND(BK46="E", OR(Software="N", Software="Partial")), AND(BL46="E", OR(Business_Process="N", Business_Process="Partial")), AND(BM46="E", Full_Control="N")), "E", "")</f>
        <v/>
      </c>
      <c r="BQ46" s="128" t="str">
        <f>IF(BO46="I",IF(BP46="E","I &amp; E","I"),IF(BP46="E","E",""))</f>
        <v>I</v>
      </c>
      <c r="BS46" s="212"/>
      <c r="BT46" s="208"/>
      <c r="BU46" s="208"/>
      <c r="BV46" s="204"/>
    </row>
    <row r="47" spans="1:74" ht="63.75">
      <c r="A47" s="137" t="s">
        <v>295</v>
      </c>
      <c r="B47" s="349" t="s">
        <v>293</v>
      </c>
      <c r="C47" s="138">
        <v>5</v>
      </c>
      <c r="D47" s="72" t="str">
        <f>IF(BQ47="", "", IF(AS47=1, "N", "Y"))</f>
        <v>N</v>
      </c>
      <c r="E47" s="284"/>
      <c r="F47" s="251"/>
      <c r="G47" s="159"/>
      <c r="H47" s="159"/>
      <c r="I47" s="159"/>
      <c r="J47" s="235"/>
      <c r="K47" s="139" t="str">
        <f t="shared" si="18"/>
        <v/>
      </c>
      <c r="L47" s="139" t="str">
        <f t="shared" si="1"/>
        <v>I</v>
      </c>
      <c r="M47" s="139" t="str">
        <f t="shared" si="2"/>
        <v/>
      </c>
      <c r="N47" s="140" t="str">
        <f t="shared" si="3"/>
        <v/>
      </c>
      <c r="O47" s="242"/>
      <c r="P47" s="242"/>
      <c r="Q47" s="242"/>
      <c r="R47" s="242"/>
      <c r="T47" s="137" t="str">
        <f t="shared" si="4"/>
        <v/>
      </c>
      <c r="U47" s="141" t="str">
        <f t="shared" si="0"/>
        <v/>
      </c>
      <c r="V47" s="245">
        <f t="shared" si="58"/>
        <v>0</v>
      </c>
      <c r="X47" s="137" t="str">
        <f t="shared" si="5"/>
        <v/>
      </c>
      <c r="Y47" s="139" t="str">
        <f t="shared" si="6"/>
        <v>N</v>
      </c>
      <c r="Z47" s="139" t="str">
        <f t="shared" si="7"/>
        <v/>
      </c>
      <c r="AA47" s="141" t="str">
        <f t="shared" si="8"/>
        <v/>
      </c>
      <c r="AB47" s="245">
        <f t="shared" si="59"/>
        <v>0</v>
      </c>
      <c r="AD47" s="137" t="str">
        <f t="shared" si="9"/>
        <v/>
      </c>
      <c r="AE47" s="139" t="str">
        <f t="shared" si="10"/>
        <v/>
      </c>
      <c r="AF47" s="139" t="str">
        <f t="shared" si="11"/>
        <v/>
      </c>
      <c r="AG47" s="141" t="str">
        <f t="shared" si="12"/>
        <v/>
      </c>
      <c r="AH47" s="245">
        <f t="shared" si="60"/>
        <v>0</v>
      </c>
      <c r="AI47" s="245">
        <f t="shared" si="61"/>
        <v>0</v>
      </c>
      <c r="AK47" s="137"/>
      <c r="AL47" s="139" t="s">
        <v>204</v>
      </c>
      <c r="AM47" s="139"/>
      <c r="AN47" s="140"/>
      <c r="AO47" s="75">
        <f t="shared" si="54"/>
        <v>0</v>
      </c>
      <c r="AP47" s="75">
        <f t="shared" si="55"/>
        <v>1</v>
      </c>
      <c r="AQ47" s="75">
        <f t="shared" si="56"/>
        <v>0</v>
      </c>
      <c r="AR47" s="128">
        <f t="shared" si="57"/>
        <v>0</v>
      </c>
      <c r="AS47" s="245">
        <f t="shared" si="62"/>
        <v>1</v>
      </c>
      <c r="AU47" s="129"/>
      <c r="AV47" s="75"/>
      <c r="AW47" s="75"/>
      <c r="AX47" s="75"/>
      <c r="AY47" s="75" t="s">
        <v>499</v>
      </c>
      <c r="AZ47" s="75" t="s">
        <v>499</v>
      </c>
      <c r="BA47" s="75"/>
      <c r="BB47" s="75"/>
      <c r="BC47" s="128"/>
      <c r="BE47" s="129"/>
      <c r="BF47" s="75"/>
      <c r="BG47" s="75"/>
      <c r="BH47" s="75"/>
      <c r="BI47" s="75" t="s">
        <v>498</v>
      </c>
      <c r="BJ47" s="75" t="s">
        <v>498</v>
      </c>
      <c r="BK47" s="75"/>
      <c r="BL47" s="75"/>
      <c r="BM47" s="128"/>
      <c r="BO47" s="129" t="str">
        <f t="shared" si="15"/>
        <v>I</v>
      </c>
      <c r="BP47" s="128" t="str">
        <f t="shared" si="16"/>
        <v/>
      </c>
      <c r="BQ47" s="128" t="str">
        <f t="shared" si="19"/>
        <v>I</v>
      </c>
      <c r="BS47" s="212"/>
      <c r="BT47" s="208"/>
      <c r="BU47" s="208"/>
      <c r="BV47" s="204" t="s">
        <v>500</v>
      </c>
    </row>
    <row r="48" spans="1:74" ht="51">
      <c r="A48" s="137" t="s">
        <v>296</v>
      </c>
      <c r="B48" s="349" t="s">
        <v>578</v>
      </c>
      <c r="C48" s="138">
        <v>3</v>
      </c>
      <c r="D48" s="72" t="str">
        <f t="shared" si="17"/>
        <v>N</v>
      </c>
      <c r="E48" s="284"/>
      <c r="F48" s="251"/>
      <c r="G48" s="159"/>
      <c r="H48" s="159"/>
      <c r="I48" s="159"/>
      <c r="J48" s="235"/>
      <c r="K48" s="139" t="str">
        <f t="shared" si="18"/>
        <v/>
      </c>
      <c r="L48" s="139" t="str">
        <f t="shared" si="1"/>
        <v>I</v>
      </c>
      <c r="M48" s="139" t="str">
        <f t="shared" si="2"/>
        <v/>
      </c>
      <c r="N48" s="140" t="str">
        <f t="shared" si="3"/>
        <v/>
      </c>
      <c r="O48" s="242"/>
      <c r="P48" s="242"/>
      <c r="Q48" s="242"/>
      <c r="R48" s="242"/>
      <c r="T48" s="137" t="str">
        <f t="shared" si="4"/>
        <v/>
      </c>
      <c r="U48" s="141" t="str">
        <f t="shared" si="0"/>
        <v/>
      </c>
      <c r="V48" s="245">
        <f t="shared" si="58"/>
        <v>0</v>
      </c>
      <c r="X48" s="137" t="str">
        <f t="shared" si="5"/>
        <v/>
      </c>
      <c r="Y48" s="139" t="str">
        <f t="shared" si="6"/>
        <v>N</v>
      </c>
      <c r="Z48" s="139" t="str">
        <f t="shared" si="7"/>
        <v/>
      </c>
      <c r="AA48" s="141" t="str">
        <f t="shared" si="8"/>
        <v/>
      </c>
      <c r="AB48" s="245">
        <f t="shared" si="59"/>
        <v>0</v>
      </c>
      <c r="AD48" s="137" t="str">
        <f t="shared" si="9"/>
        <v/>
      </c>
      <c r="AE48" s="139" t="str">
        <f t="shared" si="10"/>
        <v/>
      </c>
      <c r="AF48" s="139" t="str">
        <f t="shared" si="11"/>
        <v/>
      </c>
      <c r="AG48" s="141" t="str">
        <f t="shared" si="12"/>
        <v/>
      </c>
      <c r="AH48" s="245">
        <f t="shared" si="60"/>
        <v>0</v>
      </c>
      <c r="AI48" s="245">
        <f t="shared" si="61"/>
        <v>0</v>
      </c>
      <c r="AK48" s="137"/>
      <c r="AL48" s="139" t="s">
        <v>204</v>
      </c>
      <c r="AM48" s="139"/>
      <c r="AN48" s="140"/>
      <c r="AO48" s="75">
        <f t="shared" si="54"/>
        <v>0</v>
      </c>
      <c r="AP48" s="75">
        <f t="shared" si="55"/>
        <v>1</v>
      </c>
      <c r="AQ48" s="75">
        <f t="shared" si="56"/>
        <v>0</v>
      </c>
      <c r="AR48" s="128">
        <f t="shared" si="57"/>
        <v>0</v>
      </c>
      <c r="AS48" s="245">
        <f t="shared" si="62"/>
        <v>1</v>
      </c>
      <c r="AU48" s="129"/>
      <c r="AV48" s="75" t="s">
        <v>499</v>
      </c>
      <c r="AW48" s="75"/>
      <c r="AX48" s="75"/>
      <c r="AY48" s="75" t="s">
        <v>499</v>
      </c>
      <c r="AZ48" s="75"/>
      <c r="BA48" s="75"/>
      <c r="BB48" s="75"/>
      <c r="BC48" s="128"/>
      <c r="BE48" s="129"/>
      <c r="BF48" s="75"/>
      <c r="BG48" s="75"/>
      <c r="BH48" s="75"/>
      <c r="BI48" s="75" t="s">
        <v>498</v>
      </c>
      <c r="BJ48" s="75"/>
      <c r="BK48" s="75"/>
      <c r="BL48" s="75"/>
      <c r="BM48" s="128"/>
      <c r="BO48" s="129" t="str">
        <f t="shared" si="15"/>
        <v>I</v>
      </c>
      <c r="BP48" s="128" t="str">
        <f t="shared" si="16"/>
        <v/>
      </c>
      <c r="BQ48" s="128" t="str">
        <f t="shared" si="19"/>
        <v>I</v>
      </c>
      <c r="BS48" s="212" t="s">
        <v>48</v>
      </c>
      <c r="BT48" s="208"/>
      <c r="BU48" s="208"/>
      <c r="BV48" s="204"/>
    </row>
    <row r="49" spans="1:74" ht="51">
      <c r="A49" s="350" t="s">
        <v>173</v>
      </c>
      <c r="B49" s="360" t="s">
        <v>647</v>
      </c>
      <c r="C49" s="264">
        <v>4</v>
      </c>
      <c r="D49" s="72" t="str">
        <f>IF(BQ49="", "", IF(AS49=1, "N", "Y"))</f>
        <v>N</v>
      </c>
      <c r="E49" s="284"/>
      <c r="F49" s="251"/>
      <c r="G49" s="159"/>
      <c r="H49" s="159"/>
      <c r="I49" s="159"/>
      <c r="J49" s="235"/>
      <c r="K49" s="139" t="str">
        <f t="shared" ref="K49:N50" si="63">IF(AK49="Y", $BQ49, "")</f>
        <v/>
      </c>
      <c r="L49" s="139" t="str">
        <f t="shared" si="63"/>
        <v>I</v>
      </c>
      <c r="M49" s="139" t="str">
        <f t="shared" si="63"/>
        <v/>
      </c>
      <c r="N49" s="140" t="str">
        <f t="shared" si="63"/>
        <v/>
      </c>
      <c r="O49" s="242"/>
      <c r="P49" s="242"/>
      <c r="Q49" s="242"/>
      <c r="R49" s="242"/>
      <c r="T49" s="137" t="str">
        <f>IF(E49="", "", IF(E49&lt;DATE(YEAR(Application_Date)+3,MONTH(Application_Date),DAY(Application_Date)), "Y", "N"))</f>
        <v/>
      </c>
      <c r="U49" s="141" t="str">
        <f>IF(F49="", "", IF(F49&lt;DATE(YEAR(Application_Date)+3,MONTH(Application_Date),DAY(Application_Date)), "Y", "N"))</f>
        <v/>
      </c>
      <c r="V49" s="245">
        <f t="shared" si="58"/>
        <v>0</v>
      </c>
      <c r="X49" s="137" t="str">
        <f t="shared" ref="X49:AA50" si="64">IF(NOT(ISERROR(SEARCH("I", K49))), IF(AND(ISERROR(SEARCH("I", G49)), ISERROR(SEARCH("I", $G49))), "N", "Y"), "")</f>
        <v/>
      </c>
      <c r="Y49" s="139" t="str">
        <f t="shared" si="64"/>
        <v>N</v>
      </c>
      <c r="Z49" s="139" t="str">
        <f t="shared" si="64"/>
        <v/>
      </c>
      <c r="AA49" s="141" t="str">
        <f t="shared" si="64"/>
        <v/>
      </c>
      <c r="AB49" s="245">
        <f t="shared" si="59"/>
        <v>0</v>
      </c>
      <c r="AD49" s="137" t="str">
        <f t="shared" ref="AD49:AG50" si="65">IF(NOT(ISERROR(SEARCH("E", K49))), IF(AND(ISERROR(SEARCH("E", G49)), ISERROR(SEARCH("E", $G49))), "N", "Y"), "")</f>
        <v/>
      </c>
      <c r="AE49" s="139" t="str">
        <f t="shared" si="65"/>
        <v/>
      </c>
      <c r="AF49" s="139" t="str">
        <f t="shared" si="65"/>
        <v/>
      </c>
      <c r="AG49" s="141" t="str">
        <f t="shared" si="65"/>
        <v/>
      </c>
      <c r="AH49" s="245">
        <f t="shared" si="60"/>
        <v>0</v>
      </c>
      <c r="AI49" s="245">
        <f t="shared" si="61"/>
        <v>0</v>
      </c>
      <c r="AK49" s="137"/>
      <c r="AL49" s="139" t="s">
        <v>204</v>
      </c>
      <c r="AM49" s="139"/>
      <c r="AN49" s="140"/>
      <c r="AO49" s="75">
        <f t="shared" ref="AO49:AQ50" si="66">IF(OR(AND($T49&lt;&gt;"Y", X49="N"), AND($U49&lt;&gt;"Y", AD49="N")), 1, 0)</f>
        <v>0</v>
      </c>
      <c r="AP49" s="75">
        <f t="shared" si="66"/>
        <v>1</v>
      </c>
      <c r="AQ49" s="75">
        <f t="shared" si="66"/>
        <v>0</v>
      </c>
      <c r="AR49" s="128">
        <f>IF(OR(AND($T49&lt;&gt;"Y", AA49="N"), AND($U49="", AG49="N")), 1, 0)</f>
        <v>0</v>
      </c>
      <c r="AS49" s="245">
        <f t="shared" si="62"/>
        <v>1</v>
      </c>
      <c r="AU49" s="129"/>
      <c r="AV49" s="75" t="s">
        <v>499</v>
      </c>
      <c r="AW49" s="75"/>
      <c r="AX49" s="75"/>
      <c r="AY49" s="75" t="s">
        <v>499</v>
      </c>
      <c r="AZ49" s="75"/>
      <c r="BA49" s="75"/>
      <c r="BB49" s="75"/>
      <c r="BC49" s="128"/>
      <c r="BE49" s="129"/>
      <c r="BF49" s="75"/>
      <c r="BG49" s="75"/>
      <c r="BH49" s="75"/>
      <c r="BI49" s="75" t="s">
        <v>498</v>
      </c>
      <c r="BJ49" s="75"/>
      <c r="BK49" s="75"/>
      <c r="BL49" s="75"/>
      <c r="BM49" s="128"/>
      <c r="BO49" s="129" t="str">
        <f>IF(OR(AND(AU49="I", OR(Physical_Building="Y", Physical_Building="Partial")),AND(AV49="I", OR(ME_Plant="Y", ME_Plant="Partial")), AND(AW49="I", OR(Data_Floor="Y", Data_Floor="Partial")), AND(AX49="I", OR(Racks="Y", Racks="Partial")), AND(AY49="I", OR(IT_Equipment="Y", IT_Equipment="Partial")), AND(AZ49="I", OR(Operating_System="Y", Operating_System="Partial")), AND(BA49="I", OR(Software="Y", Software="Partial")), AND(BB49="I", OR(Business_Process="Y", Business_Process="Partial")), AND(BC49="I", Full_Control="Y")), "I", "")</f>
        <v>I</v>
      </c>
      <c r="BP49" s="128" t="str">
        <f>IF(OR(AND(BE49="E", OR(Physical_Building="N", Physical_Building="Partial")),AND(BF49="E", OR(ME_Plant="N", ME_Plant="Partial")), AND(BG49="E", OR(Data_Floor="N", Data_Floor="Partial")), AND(BH49="E", OR(Racks="N", Racks="Partial")), AND(BI49="E", OR(IT_Equipment="N", IT_Equipment="Partial")), AND(BJ49="E", OR(Operating_System="N", Operating_System="Partial")), AND(BK49="E", OR(Software="N", Software="Partial")), AND(BL49="E", OR(Business_Process="N", Business_Process="Partial")), AND(BM49="E", Full_Control="N")), "E", "")</f>
        <v/>
      </c>
      <c r="BQ49" s="128" t="str">
        <f>IF(BO49="I",IF(BP49="E","I &amp; E","I"),IF(BP49="E","E",""))</f>
        <v>I</v>
      </c>
      <c r="BS49" s="212" t="s">
        <v>48</v>
      </c>
      <c r="BT49" s="208"/>
      <c r="BU49" s="208"/>
      <c r="BV49" s="204"/>
    </row>
    <row r="50" spans="1:74" ht="51">
      <c r="A50" s="350" t="s">
        <v>135</v>
      </c>
      <c r="B50" s="351" t="s">
        <v>297</v>
      </c>
      <c r="C50" s="264">
        <v>3</v>
      </c>
      <c r="D50" s="72" t="str">
        <f>IF(BQ50="", "", IF(AS50=1, "N", "Y"))</f>
        <v>N</v>
      </c>
      <c r="E50" s="284"/>
      <c r="F50" s="251"/>
      <c r="G50" s="159"/>
      <c r="H50" s="159"/>
      <c r="I50" s="159"/>
      <c r="J50" s="235"/>
      <c r="K50" s="139" t="str">
        <f t="shared" si="63"/>
        <v/>
      </c>
      <c r="L50" s="139" t="str">
        <f t="shared" si="63"/>
        <v>I</v>
      </c>
      <c r="M50" s="139" t="str">
        <f t="shared" si="63"/>
        <v/>
      </c>
      <c r="N50" s="140" t="str">
        <f t="shared" si="63"/>
        <v/>
      </c>
      <c r="O50" s="242"/>
      <c r="P50" s="242"/>
      <c r="Q50" s="242"/>
      <c r="R50" s="242"/>
      <c r="T50" s="137" t="str">
        <f>IF(E50="", "", IF(E50&lt;DATE(YEAR(Application_Date)+3,MONTH(Application_Date),DAY(Application_Date)), "Y", "N"))</f>
        <v/>
      </c>
      <c r="U50" s="141" t="str">
        <f>IF(F50="", "", IF(F50&lt;DATE(YEAR(Application_Date)+3,MONTH(Application_Date),DAY(Application_Date)), "Y", "N"))</f>
        <v/>
      </c>
      <c r="V50" s="245">
        <f t="shared" si="58"/>
        <v>0</v>
      </c>
      <c r="X50" s="137" t="str">
        <f t="shared" si="64"/>
        <v/>
      </c>
      <c r="Y50" s="139" t="str">
        <f t="shared" si="64"/>
        <v>N</v>
      </c>
      <c r="Z50" s="139" t="str">
        <f t="shared" si="64"/>
        <v/>
      </c>
      <c r="AA50" s="141" t="str">
        <f t="shared" si="64"/>
        <v/>
      </c>
      <c r="AB50" s="245">
        <f t="shared" si="59"/>
        <v>0</v>
      </c>
      <c r="AD50" s="137" t="str">
        <f t="shared" si="65"/>
        <v/>
      </c>
      <c r="AE50" s="139" t="str">
        <f t="shared" si="65"/>
        <v/>
      </c>
      <c r="AF50" s="139" t="str">
        <f t="shared" si="65"/>
        <v/>
      </c>
      <c r="AG50" s="141" t="str">
        <f t="shared" si="65"/>
        <v/>
      </c>
      <c r="AH50" s="245">
        <f t="shared" si="60"/>
        <v>0</v>
      </c>
      <c r="AI50" s="245">
        <f t="shared" si="61"/>
        <v>0</v>
      </c>
      <c r="AK50" s="137"/>
      <c r="AL50" s="139" t="s">
        <v>204</v>
      </c>
      <c r="AM50" s="139"/>
      <c r="AN50" s="140"/>
      <c r="AO50" s="75">
        <f t="shared" si="66"/>
        <v>0</v>
      </c>
      <c r="AP50" s="75">
        <f t="shared" si="66"/>
        <v>1</v>
      </c>
      <c r="AQ50" s="75">
        <f t="shared" si="66"/>
        <v>0</v>
      </c>
      <c r="AR50" s="128">
        <f>IF(OR(AND($T50&lt;&gt;"Y", AA50="N"), AND($U50="", AG50="N")), 1, 0)</f>
        <v>0</v>
      </c>
      <c r="AS50" s="245">
        <f t="shared" si="62"/>
        <v>1</v>
      </c>
      <c r="AU50" s="129"/>
      <c r="AV50" s="75" t="s">
        <v>499</v>
      </c>
      <c r="AW50" s="75"/>
      <c r="AX50" s="75"/>
      <c r="AY50" s="75" t="s">
        <v>499</v>
      </c>
      <c r="AZ50" s="75"/>
      <c r="BA50" s="75"/>
      <c r="BB50" s="75"/>
      <c r="BC50" s="128"/>
      <c r="BE50" s="129"/>
      <c r="BF50" s="75"/>
      <c r="BG50" s="75"/>
      <c r="BH50" s="75"/>
      <c r="BI50" s="75" t="s">
        <v>498</v>
      </c>
      <c r="BJ50" s="75"/>
      <c r="BK50" s="75"/>
      <c r="BL50" s="75"/>
      <c r="BM50" s="128"/>
      <c r="BO50" s="129" t="str">
        <f>IF(OR(AND(AU50="I", OR(Physical_Building="Y", Physical_Building="Partial")),AND(AV50="I", OR(ME_Plant="Y", ME_Plant="Partial")), AND(AW50="I", OR(Data_Floor="Y", Data_Floor="Partial")), AND(AX50="I", OR(Racks="Y", Racks="Partial")), AND(AY50="I", OR(IT_Equipment="Y", IT_Equipment="Partial")), AND(AZ50="I", OR(Operating_System="Y", Operating_System="Partial")), AND(BA50="I", OR(Software="Y", Software="Partial")), AND(BB50="I", OR(Business_Process="Y", Business_Process="Partial")), AND(BC50="I", Full_Control="Y")), "I", "")</f>
        <v>I</v>
      </c>
      <c r="BP50" s="128" t="str">
        <f>IF(OR(AND(BE50="E", OR(Physical_Building="N", Physical_Building="Partial")),AND(BF50="E", OR(ME_Plant="N", ME_Plant="Partial")), AND(BG50="E", OR(Data_Floor="N", Data_Floor="Partial")), AND(BH50="E", OR(Racks="N", Racks="Partial")), AND(BI50="E", OR(IT_Equipment="N", IT_Equipment="Partial")), AND(BJ50="E", OR(Operating_System="N", Operating_System="Partial")), AND(BK50="E", OR(Software="N", Software="Partial")), AND(BL50="E", OR(Business_Process="N", Business_Process="Partial")), AND(BM50="E", Full_Control="N")), "E", "")</f>
        <v/>
      </c>
      <c r="BQ50" s="128" t="str">
        <f>IF(BO50="I",IF(BP50="E","I &amp; E","I"),IF(BP50="E","E",""))</f>
        <v>I</v>
      </c>
      <c r="BS50" s="212" t="s">
        <v>48</v>
      </c>
      <c r="BT50" s="208"/>
      <c r="BU50" s="208"/>
      <c r="BV50" s="204"/>
    </row>
    <row r="51" spans="1:74" ht="31.5" customHeight="1">
      <c r="A51" s="129" t="s">
        <v>518</v>
      </c>
      <c r="B51" s="345" t="s">
        <v>174</v>
      </c>
      <c r="C51" s="130">
        <v>5</v>
      </c>
      <c r="D51" s="72" t="str">
        <f t="shared" si="17"/>
        <v/>
      </c>
      <c r="E51" s="279"/>
      <c r="F51" s="280"/>
      <c r="G51" s="157"/>
      <c r="H51" s="157"/>
      <c r="I51" s="157"/>
      <c r="J51" s="158"/>
      <c r="K51" s="75" t="str">
        <f t="shared" si="18"/>
        <v/>
      </c>
      <c r="L51" s="75" t="str">
        <f t="shared" si="1"/>
        <v/>
      </c>
      <c r="M51" s="75" t="str">
        <f t="shared" si="2"/>
        <v/>
      </c>
      <c r="N51" s="131" t="str">
        <f t="shared" si="3"/>
        <v/>
      </c>
      <c r="O51" s="240"/>
      <c r="P51" s="240"/>
      <c r="Q51" s="240"/>
      <c r="R51" s="240"/>
      <c r="T51" s="129" t="str">
        <f t="shared" si="4"/>
        <v/>
      </c>
      <c r="U51" s="128" t="str">
        <f t="shared" si="0"/>
        <v/>
      </c>
      <c r="V51" s="245">
        <f t="shared" si="58"/>
        <v>0</v>
      </c>
      <c r="X51" s="129" t="str">
        <f t="shared" si="5"/>
        <v/>
      </c>
      <c r="Y51" s="75" t="str">
        <f t="shared" si="6"/>
        <v/>
      </c>
      <c r="Z51" s="75" t="str">
        <f t="shared" si="7"/>
        <v/>
      </c>
      <c r="AA51" s="128" t="str">
        <f t="shared" si="8"/>
        <v/>
      </c>
      <c r="AB51" s="245">
        <f t="shared" si="59"/>
        <v>0</v>
      </c>
      <c r="AD51" s="129" t="str">
        <f t="shared" si="9"/>
        <v/>
      </c>
      <c r="AE51" s="75" t="str">
        <f t="shared" si="10"/>
        <v/>
      </c>
      <c r="AF51" s="75" t="str">
        <f t="shared" si="11"/>
        <v/>
      </c>
      <c r="AG51" s="128" t="str">
        <f t="shared" si="12"/>
        <v/>
      </c>
      <c r="AH51" s="245">
        <f t="shared" si="60"/>
        <v>0</v>
      </c>
      <c r="AI51" s="245">
        <f t="shared" si="61"/>
        <v>0</v>
      </c>
      <c r="AK51" s="129"/>
      <c r="AL51" s="75"/>
      <c r="AM51" s="75"/>
      <c r="AN51" s="131"/>
      <c r="AO51" s="75">
        <f t="shared" si="54"/>
        <v>0</v>
      </c>
      <c r="AP51" s="75">
        <f t="shared" si="55"/>
        <v>0</v>
      </c>
      <c r="AQ51" s="75">
        <f t="shared" si="56"/>
        <v>0</v>
      </c>
      <c r="AR51" s="128">
        <f t="shared" si="57"/>
        <v>0</v>
      </c>
      <c r="AS51" s="245">
        <f t="shared" si="62"/>
        <v>0</v>
      </c>
      <c r="AU51" s="129"/>
      <c r="AV51" s="75"/>
      <c r="AW51" s="75"/>
      <c r="AX51" s="75"/>
      <c r="AY51" s="75"/>
      <c r="AZ51" s="75"/>
      <c r="BA51" s="75"/>
      <c r="BB51" s="75"/>
      <c r="BC51" s="128"/>
      <c r="BE51" s="129"/>
      <c r="BF51" s="75"/>
      <c r="BG51" s="75"/>
      <c r="BH51" s="75"/>
      <c r="BI51" s="75"/>
      <c r="BJ51" s="75"/>
      <c r="BK51" s="75"/>
      <c r="BL51" s="75"/>
      <c r="BM51" s="128"/>
      <c r="BO51" s="129" t="str">
        <f t="shared" si="15"/>
        <v/>
      </c>
      <c r="BP51" s="128" t="str">
        <f t="shared" si="16"/>
        <v/>
      </c>
      <c r="BQ51" s="128" t="str">
        <f t="shared" si="19"/>
        <v/>
      </c>
      <c r="BS51" s="212"/>
      <c r="BT51" s="208"/>
      <c r="BU51" s="208"/>
      <c r="BV51" s="204"/>
    </row>
    <row r="52" spans="1:74" ht="51">
      <c r="A52" s="137" t="s">
        <v>520</v>
      </c>
      <c r="B52" s="349" t="s">
        <v>682</v>
      </c>
      <c r="C52" s="138">
        <v>4</v>
      </c>
      <c r="D52" s="72" t="str">
        <f t="shared" si="17"/>
        <v>N</v>
      </c>
      <c r="E52" s="284"/>
      <c r="F52" s="251"/>
      <c r="G52" s="159"/>
      <c r="H52" s="159"/>
      <c r="I52" s="159"/>
      <c r="J52" s="235"/>
      <c r="K52" s="139" t="str">
        <f t="shared" si="18"/>
        <v/>
      </c>
      <c r="L52" s="139" t="str">
        <f t="shared" si="1"/>
        <v>I</v>
      </c>
      <c r="M52" s="139" t="str">
        <f t="shared" si="2"/>
        <v/>
      </c>
      <c r="N52" s="140" t="str">
        <f t="shared" si="3"/>
        <v/>
      </c>
      <c r="O52" s="242"/>
      <c r="P52" s="242"/>
      <c r="Q52" s="242"/>
      <c r="R52" s="242"/>
      <c r="T52" s="137" t="str">
        <f t="shared" si="4"/>
        <v/>
      </c>
      <c r="U52" s="141" t="str">
        <f t="shared" si="0"/>
        <v/>
      </c>
      <c r="V52" s="245">
        <f t="shared" si="58"/>
        <v>0</v>
      </c>
      <c r="X52" s="137" t="str">
        <f t="shared" si="5"/>
        <v/>
      </c>
      <c r="Y52" s="139" t="str">
        <f t="shared" si="6"/>
        <v>N</v>
      </c>
      <c r="Z52" s="139" t="str">
        <f t="shared" si="7"/>
        <v/>
      </c>
      <c r="AA52" s="141" t="str">
        <f t="shared" si="8"/>
        <v/>
      </c>
      <c r="AB52" s="245">
        <f t="shared" si="59"/>
        <v>0</v>
      </c>
      <c r="AD52" s="137" t="str">
        <f t="shared" si="9"/>
        <v/>
      </c>
      <c r="AE52" s="139" t="str">
        <f t="shared" si="10"/>
        <v/>
      </c>
      <c r="AF52" s="139" t="str">
        <f t="shared" si="11"/>
        <v/>
      </c>
      <c r="AG52" s="141" t="str">
        <f t="shared" si="12"/>
        <v/>
      </c>
      <c r="AH52" s="245">
        <f t="shared" si="60"/>
        <v>0</v>
      </c>
      <c r="AI52" s="245">
        <f t="shared" si="61"/>
        <v>0</v>
      </c>
      <c r="AK52" s="137"/>
      <c r="AL52" s="139" t="s">
        <v>204</v>
      </c>
      <c r="AM52" s="139"/>
      <c r="AN52" s="140"/>
      <c r="AO52" s="75">
        <f t="shared" si="54"/>
        <v>0</v>
      </c>
      <c r="AP52" s="75">
        <f t="shared" si="55"/>
        <v>1</v>
      </c>
      <c r="AQ52" s="75">
        <f t="shared" si="56"/>
        <v>0</v>
      </c>
      <c r="AR52" s="128">
        <f t="shared" si="57"/>
        <v>0</v>
      </c>
      <c r="AS52" s="245">
        <f t="shared" si="62"/>
        <v>1</v>
      </c>
      <c r="AU52" s="129"/>
      <c r="AV52" s="75"/>
      <c r="AW52" s="75"/>
      <c r="AX52" s="75"/>
      <c r="AY52" s="75" t="s">
        <v>499</v>
      </c>
      <c r="AZ52" s="75"/>
      <c r="BA52" s="75"/>
      <c r="BB52" s="75"/>
      <c r="BC52" s="128"/>
      <c r="BE52" s="129"/>
      <c r="BF52" s="75"/>
      <c r="BG52" s="75"/>
      <c r="BH52" s="75"/>
      <c r="BI52" s="75" t="s">
        <v>498</v>
      </c>
      <c r="BJ52" s="75"/>
      <c r="BK52" s="75"/>
      <c r="BL52" s="75"/>
      <c r="BM52" s="128"/>
      <c r="BO52" s="129" t="str">
        <f t="shared" si="15"/>
        <v>I</v>
      </c>
      <c r="BP52" s="128" t="str">
        <f t="shared" si="16"/>
        <v/>
      </c>
      <c r="BQ52" s="128" t="str">
        <f t="shared" si="19"/>
        <v>I</v>
      </c>
      <c r="BS52" s="212" t="s">
        <v>83</v>
      </c>
      <c r="BT52" s="208"/>
      <c r="BU52" s="208" t="s">
        <v>47</v>
      </c>
      <c r="BV52" s="204"/>
    </row>
    <row r="53" spans="1:74" ht="34.5" customHeight="1">
      <c r="A53" s="129" t="s">
        <v>602</v>
      </c>
      <c r="B53" s="19" t="s">
        <v>519</v>
      </c>
      <c r="C53" s="130">
        <v>4</v>
      </c>
      <c r="D53" s="72" t="str">
        <f t="shared" si="17"/>
        <v/>
      </c>
      <c r="E53" s="279"/>
      <c r="F53" s="280"/>
      <c r="G53" s="157"/>
      <c r="H53" s="157"/>
      <c r="I53" s="157"/>
      <c r="J53" s="158"/>
      <c r="K53" s="75" t="str">
        <f t="shared" si="18"/>
        <v/>
      </c>
      <c r="L53" s="75" t="str">
        <f t="shared" si="1"/>
        <v/>
      </c>
      <c r="M53" s="75" t="str">
        <f t="shared" si="2"/>
        <v/>
      </c>
      <c r="N53" s="131" t="str">
        <f t="shared" si="3"/>
        <v/>
      </c>
      <c r="O53" s="240"/>
      <c r="P53" s="240"/>
      <c r="Q53" s="240"/>
      <c r="R53" s="240"/>
      <c r="T53" s="129" t="str">
        <f t="shared" si="4"/>
        <v/>
      </c>
      <c r="U53" s="128" t="str">
        <f t="shared" si="0"/>
        <v/>
      </c>
      <c r="V53" s="245">
        <f t="shared" si="58"/>
        <v>0</v>
      </c>
      <c r="X53" s="129" t="str">
        <f t="shared" si="5"/>
        <v/>
      </c>
      <c r="Y53" s="75" t="str">
        <f t="shared" si="6"/>
        <v/>
      </c>
      <c r="Z53" s="75" t="str">
        <f t="shared" si="7"/>
        <v/>
      </c>
      <c r="AA53" s="128" t="str">
        <f t="shared" si="8"/>
        <v/>
      </c>
      <c r="AB53" s="245">
        <f t="shared" si="59"/>
        <v>0</v>
      </c>
      <c r="AD53" s="129" t="str">
        <f t="shared" si="9"/>
        <v/>
      </c>
      <c r="AE53" s="75" t="str">
        <f t="shared" si="10"/>
        <v/>
      </c>
      <c r="AF53" s="75" t="str">
        <f t="shared" si="11"/>
        <v/>
      </c>
      <c r="AG53" s="128" t="str">
        <f t="shared" si="12"/>
        <v/>
      </c>
      <c r="AH53" s="245">
        <f t="shared" si="60"/>
        <v>0</v>
      </c>
      <c r="AI53" s="245">
        <f t="shared" si="61"/>
        <v>0</v>
      </c>
      <c r="AK53" s="129"/>
      <c r="AL53" s="75"/>
      <c r="AM53" s="75"/>
      <c r="AN53" s="131"/>
      <c r="AO53" s="75">
        <f t="shared" si="54"/>
        <v>0</v>
      </c>
      <c r="AP53" s="75">
        <f t="shared" si="55"/>
        <v>0</v>
      </c>
      <c r="AQ53" s="75">
        <f t="shared" si="56"/>
        <v>0</v>
      </c>
      <c r="AR53" s="128">
        <f t="shared" si="57"/>
        <v>0</v>
      </c>
      <c r="AS53" s="245">
        <f t="shared" si="62"/>
        <v>0</v>
      </c>
      <c r="AU53" s="129"/>
      <c r="AV53" s="75"/>
      <c r="AW53" s="75"/>
      <c r="AX53" s="75"/>
      <c r="AY53" s="75"/>
      <c r="AZ53" s="75"/>
      <c r="BA53" s="75"/>
      <c r="BB53" s="75"/>
      <c r="BC53" s="128"/>
      <c r="BE53" s="129"/>
      <c r="BF53" s="75"/>
      <c r="BG53" s="75"/>
      <c r="BH53" s="75"/>
      <c r="BI53" s="75"/>
      <c r="BJ53" s="75"/>
      <c r="BK53" s="75"/>
      <c r="BL53" s="75"/>
      <c r="BM53" s="128"/>
      <c r="BO53" s="129" t="str">
        <f t="shared" si="15"/>
        <v/>
      </c>
      <c r="BP53" s="128" t="str">
        <f t="shared" si="16"/>
        <v/>
      </c>
      <c r="BQ53" s="128" t="str">
        <f t="shared" si="19"/>
        <v/>
      </c>
      <c r="BS53" s="212"/>
      <c r="BT53" s="208"/>
      <c r="BU53" s="208"/>
      <c r="BV53" s="204"/>
    </row>
    <row r="54" spans="1:74" ht="39" customHeight="1">
      <c r="A54" s="352" t="s">
        <v>555</v>
      </c>
      <c r="B54" s="349" t="s">
        <v>556</v>
      </c>
      <c r="C54" s="275">
        <v>3</v>
      </c>
      <c r="D54" s="72" t="str">
        <f>IF(BQ54="", "", IF(AS54=1, "N", "Y"))</f>
        <v>N</v>
      </c>
      <c r="E54" s="284"/>
      <c r="F54" s="251"/>
      <c r="G54" s="159"/>
      <c r="H54" s="159"/>
      <c r="I54" s="159"/>
      <c r="J54" s="235"/>
      <c r="K54" s="139"/>
      <c r="L54" s="139" t="s">
        <v>499</v>
      </c>
      <c r="M54" s="139"/>
      <c r="N54" s="140"/>
      <c r="O54" s="242"/>
      <c r="P54" s="242"/>
      <c r="Q54" s="242"/>
      <c r="R54" s="242"/>
      <c r="T54" s="137" t="str">
        <f>IF(E54="", "", IF(E54&lt;DATE(YEAR(Application_Date)+3,MONTH(Application_Date),DAY(Application_Date)), "Y", "N"))</f>
        <v/>
      </c>
      <c r="U54" s="141" t="str">
        <f>IF(F54="", "", IF(F54&lt;DATE(YEAR(Application_Date)+3,MONTH(Application_Date),DAY(Application_Date)), "Y", "N"))</f>
        <v/>
      </c>
      <c r="V54" s="245">
        <f t="shared" si="58"/>
        <v>0</v>
      </c>
      <c r="X54" s="137" t="str">
        <f>IF(NOT(ISERROR(SEARCH("I", K54))), IF(AND(ISERROR(SEARCH("I", G54)), ISERROR(SEARCH("I", $G54))), "N", "Y"), "")</f>
        <v/>
      </c>
      <c r="Y54" s="139" t="str">
        <f>IF(NOT(ISERROR(SEARCH("I", L54))), IF(AND(ISERROR(SEARCH("I", H54)), ISERROR(SEARCH("I", $G54))), "N", "Y"), "")</f>
        <v>N</v>
      </c>
      <c r="Z54" s="139" t="str">
        <f>IF(NOT(ISERROR(SEARCH("I", M54))), IF(AND(ISERROR(SEARCH("I", I54)), ISERROR(SEARCH("I", $G54))), "N", "Y"), "")</f>
        <v/>
      </c>
      <c r="AA54" s="141" t="str">
        <f>IF(NOT(ISERROR(SEARCH("I", N54))), IF(AND(ISERROR(SEARCH("I", J54)), ISERROR(SEARCH("I", $G54))), "N", "Y"), "")</f>
        <v/>
      </c>
      <c r="AB54" s="245">
        <f t="shared" si="59"/>
        <v>0</v>
      </c>
      <c r="AD54" s="137" t="str">
        <f>IF(NOT(ISERROR(SEARCH("E", K54))), IF(AND(ISERROR(SEARCH("E", G54)), ISERROR(SEARCH("E", $G54))), "N", "Y"), "")</f>
        <v/>
      </c>
      <c r="AE54" s="139" t="str">
        <f>IF(NOT(ISERROR(SEARCH("E", L54))), IF(AND(ISERROR(SEARCH("E", H54)), ISERROR(SEARCH("E", $G54))), "N", "Y"), "")</f>
        <v/>
      </c>
      <c r="AF54" s="139" t="str">
        <f>IF(NOT(ISERROR(SEARCH("E", M54))), IF(AND(ISERROR(SEARCH("E", I54)), ISERROR(SEARCH("E", $G54))), "N", "Y"), "")</f>
        <v/>
      </c>
      <c r="AG54" s="141" t="str">
        <f>IF(NOT(ISERROR(SEARCH("E", N54))), IF(AND(ISERROR(SEARCH("E", J54)), ISERROR(SEARCH("E", $G54))), "N", "Y"), "")</f>
        <v/>
      </c>
      <c r="AH54" s="245">
        <f t="shared" si="60"/>
        <v>0</v>
      </c>
      <c r="AI54" s="245">
        <f t="shared" si="61"/>
        <v>0</v>
      </c>
      <c r="AK54" s="137"/>
      <c r="AL54" s="139" t="s">
        <v>204</v>
      </c>
      <c r="AM54" s="139"/>
      <c r="AN54" s="140"/>
      <c r="AO54" s="75">
        <f>IF(OR(AND($T54&lt;&gt;"Y", X54="N"), AND($U54&lt;&gt;"Y", AD54="N")), 1, 0)</f>
        <v>0</v>
      </c>
      <c r="AP54" s="75">
        <f>IF(OR(AND($T54&lt;&gt;"Y", Y54="N"), AND($U54&lt;&gt;"Y", AE54="N")), 1, 0)</f>
        <v>1</v>
      </c>
      <c r="AQ54" s="75">
        <f>IF(OR(AND($T54&lt;&gt;"Y", Z54="N"), AND($U54&lt;&gt;"Y", AF54="N")), 1, 0)</f>
        <v>0</v>
      </c>
      <c r="AR54" s="128">
        <f>IF(OR(AND($T54&lt;&gt;"Y", AA54="N"), AND($U54="", AG54="N")), 1, 0)</f>
        <v>0</v>
      </c>
      <c r="AS54" s="245">
        <f t="shared" si="62"/>
        <v>1</v>
      </c>
      <c r="AU54" s="129"/>
      <c r="AV54" s="75"/>
      <c r="AW54" s="75"/>
      <c r="AX54" s="75"/>
      <c r="AY54" s="75" t="s">
        <v>499</v>
      </c>
      <c r="AZ54" s="75"/>
      <c r="BA54" s="75"/>
      <c r="BB54" s="75"/>
      <c r="BC54" s="128"/>
      <c r="BE54" s="129"/>
      <c r="BF54" s="75"/>
      <c r="BG54" s="75"/>
      <c r="BH54" s="75"/>
      <c r="BI54" s="75" t="s">
        <v>498</v>
      </c>
      <c r="BJ54" s="75"/>
      <c r="BK54" s="75"/>
      <c r="BL54" s="75"/>
      <c r="BM54" s="128"/>
      <c r="BO54" s="129" t="str">
        <f>IF(OR(AND(AU54="I", OR(Physical_Building="Y", Physical_Building="Partial")),AND(AV54="I", OR(ME_Plant="Y", ME_Plant="Partial")), AND(AW54="I", OR(Data_Floor="Y", Data_Floor="Partial")), AND(AX54="I", OR(Racks="Y", Racks="Partial")), AND(AY54="I", OR(IT_Equipment="Y", IT_Equipment="Partial")), AND(AZ54="I", OR(Operating_System="Y", Operating_System="Partial")), AND(BA54="I", OR(Software="Y", Software="Partial")), AND(BB54="I", OR(Business_Process="Y", Business_Process="Partial")), AND(BC54="I", Full_Control="Y")), "I", "")</f>
        <v>I</v>
      </c>
      <c r="BP54" s="128"/>
      <c r="BQ54" s="128" t="str">
        <f>IF(BO54="I",IF(BP54="E","I &amp; E","I"),IF(BP54="E","E",""))</f>
        <v>I</v>
      </c>
      <c r="BS54" s="212"/>
      <c r="BT54" s="208"/>
      <c r="BU54" s="208"/>
      <c r="BV54" s="204"/>
    </row>
    <row r="55" spans="1:74">
      <c r="A55" s="129"/>
      <c r="B55" s="5"/>
      <c r="C55" s="130"/>
      <c r="D55" s="72"/>
      <c r="E55" s="279"/>
      <c r="F55" s="280"/>
      <c r="G55" s="157"/>
      <c r="H55" s="157"/>
      <c r="I55" s="157"/>
      <c r="J55" s="158"/>
      <c r="K55" s="75"/>
      <c r="L55" s="75"/>
      <c r="M55" s="75"/>
      <c r="N55" s="131"/>
      <c r="O55" s="240"/>
      <c r="P55" s="240"/>
      <c r="Q55" s="240"/>
      <c r="R55" s="240"/>
      <c r="T55" s="129"/>
      <c r="U55" s="128"/>
      <c r="V55" s="245"/>
      <c r="X55" s="129"/>
      <c r="Y55" s="75"/>
      <c r="Z55" s="75"/>
      <c r="AA55" s="128"/>
      <c r="AB55" s="245"/>
      <c r="AD55" s="129"/>
      <c r="AE55" s="75"/>
      <c r="AF55" s="75"/>
      <c r="AG55" s="128"/>
      <c r="AH55" s="245"/>
      <c r="AI55" s="245"/>
      <c r="AK55" s="129"/>
      <c r="AL55" s="75"/>
      <c r="AM55" s="75"/>
      <c r="AN55" s="131"/>
      <c r="AO55" s="75"/>
      <c r="AP55" s="75"/>
      <c r="AQ55" s="75"/>
      <c r="AR55" s="128"/>
      <c r="AS55" s="245"/>
      <c r="AU55" s="129"/>
      <c r="AV55" s="75"/>
      <c r="AW55" s="75"/>
      <c r="AX55" s="75"/>
      <c r="AY55" s="75"/>
      <c r="AZ55" s="75"/>
      <c r="BA55" s="75"/>
      <c r="BB55" s="75"/>
      <c r="BC55" s="128"/>
      <c r="BE55" s="129"/>
      <c r="BF55" s="75"/>
      <c r="BG55" s="75"/>
      <c r="BH55" s="75"/>
      <c r="BI55" s="75"/>
      <c r="BJ55" s="75"/>
      <c r="BK55" s="75"/>
      <c r="BL55" s="75"/>
      <c r="BM55" s="128"/>
      <c r="BO55" s="129"/>
      <c r="BP55" s="128"/>
      <c r="BQ55" s="128"/>
      <c r="BS55" s="212"/>
      <c r="BT55" s="208"/>
      <c r="BU55" s="208"/>
      <c r="BV55" s="204"/>
    </row>
    <row r="56" spans="1:74">
      <c r="A56" s="114" t="s">
        <v>179</v>
      </c>
      <c r="B56" s="115"/>
      <c r="C56" s="116"/>
      <c r="D56" s="72" t="str">
        <f t="shared" si="17"/>
        <v/>
      </c>
      <c r="E56" s="282"/>
      <c r="F56" s="283"/>
      <c r="G56" s="154"/>
      <c r="H56" s="154"/>
      <c r="I56" s="154"/>
      <c r="J56" s="155"/>
      <c r="K56" s="117" t="str">
        <f t="shared" si="18"/>
        <v/>
      </c>
      <c r="L56" s="117" t="str">
        <f t="shared" si="1"/>
        <v/>
      </c>
      <c r="M56" s="117" t="str">
        <f t="shared" si="2"/>
        <v/>
      </c>
      <c r="N56" s="115" t="str">
        <f t="shared" si="3"/>
        <v/>
      </c>
      <c r="O56" s="240"/>
      <c r="P56" s="240"/>
      <c r="Q56" s="240"/>
      <c r="R56" s="240"/>
      <c r="T56" s="118" t="str">
        <f t="shared" si="4"/>
        <v/>
      </c>
      <c r="U56" s="119" t="str">
        <f t="shared" si="0"/>
        <v/>
      </c>
      <c r="V56" s="245"/>
      <c r="X56" s="118" t="str">
        <f t="shared" si="5"/>
        <v/>
      </c>
      <c r="Y56" s="117" t="str">
        <f t="shared" si="6"/>
        <v/>
      </c>
      <c r="Z56" s="117" t="str">
        <f t="shared" si="7"/>
        <v/>
      </c>
      <c r="AA56" s="119" t="str">
        <f t="shared" si="8"/>
        <v/>
      </c>
      <c r="AB56" s="245"/>
      <c r="AD56" s="118" t="str">
        <f t="shared" si="9"/>
        <v/>
      </c>
      <c r="AE56" s="117" t="str">
        <f t="shared" si="10"/>
        <v/>
      </c>
      <c r="AF56" s="117" t="str">
        <f t="shared" si="11"/>
        <v/>
      </c>
      <c r="AG56" s="119" t="str">
        <f t="shared" si="12"/>
        <v/>
      </c>
      <c r="AH56" s="245"/>
      <c r="AI56" s="245"/>
      <c r="AK56" s="118"/>
      <c r="AL56" s="117"/>
      <c r="AM56" s="117"/>
      <c r="AN56" s="115"/>
      <c r="AO56" s="75"/>
      <c r="AP56" s="75"/>
      <c r="AQ56" s="75"/>
      <c r="AR56" s="128"/>
      <c r="AS56" s="245"/>
      <c r="AU56" s="129"/>
      <c r="AV56" s="75"/>
      <c r="AW56" s="75"/>
      <c r="AX56" s="75"/>
      <c r="AY56" s="75"/>
      <c r="AZ56" s="75"/>
      <c r="BA56" s="75"/>
      <c r="BB56" s="75"/>
      <c r="BC56" s="128"/>
      <c r="BE56" s="129"/>
      <c r="BF56" s="75"/>
      <c r="BG56" s="75"/>
      <c r="BH56" s="75"/>
      <c r="BI56" s="75"/>
      <c r="BJ56" s="75"/>
      <c r="BK56" s="75"/>
      <c r="BL56" s="75"/>
      <c r="BM56" s="128"/>
      <c r="BO56" s="129" t="str">
        <f t="shared" si="15"/>
        <v/>
      </c>
      <c r="BP56" s="128" t="str">
        <f t="shared" si="16"/>
        <v/>
      </c>
      <c r="BQ56" s="128" t="str">
        <f t="shared" si="19"/>
        <v/>
      </c>
      <c r="BS56" s="212"/>
      <c r="BT56" s="208"/>
      <c r="BU56" s="208"/>
      <c r="BV56" s="204"/>
    </row>
    <row r="57" spans="1:74" ht="51">
      <c r="A57" s="137" t="s">
        <v>298</v>
      </c>
      <c r="B57" s="349" t="s">
        <v>669</v>
      </c>
      <c r="C57" s="138">
        <v>5</v>
      </c>
      <c r="D57" s="72" t="str">
        <f t="shared" si="17"/>
        <v>N</v>
      </c>
      <c r="E57" s="284"/>
      <c r="F57" s="251"/>
      <c r="G57" s="159"/>
      <c r="H57" s="159"/>
      <c r="I57" s="159"/>
      <c r="J57" s="235"/>
      <c r="K57" s="139" t="str">
        <f t="shared" si="18"/>
        <v/>
      </c>
      <c r="L57" s="139" t="str">
        <f t="shared" si="1"/>
        <v>I</v>
      </c>
      <c r="M57" s="139" t="str">
        <f t="shared" si="2"/>
        <v/>
      </c>
      <c r="N57" s="140" t="str">
        <f t="shared" si="3"/>
        <v/>
      </c>
      <c r="O57" s="242"/>
      <c r="P57" s="242"/>
      <c r="Q57" s="242"/>
      <c r="R57" s="242"/>
      <c r="T57" s="137" t="str">
        <f t="shared" si="4"/>
        <v/>
      </c>
      <c r="U57" s="141" t="str">
        <f t="shared" si="0"/>
        <v/>
      </c>
      <c r="V57" s="245">
        <f t="shared" ref="V57:V64" si="67">IF(SUM(AB57, AH57)=0, IF(NOT(OR(T57="Y", U57="Y")), 0, 1), 0)</f>
        <v>0</v>
      </c>
      <c r="X57" s="137" t="str">
        <f t="shared" si="5"/>
        <v/>
      </c>
      <c r="Y57" s="139" t="str">
        <f t="shared" si="6"/>
        <v>N</v>
      </c>
      <c r="Z57" s="139" t="str">
        <f t="shared" si="7"/>
        <v/>
      </c>
      <c r="AA57" s="141" t="str">
        <f t="shared" si="8"/>
        <v/>
      </c>
      <c r="AB57" s="245">
        <f>IF(OR(NOT(ISERROR(SEARCH("I", G57))),NOT(ISERROR(SEARCH("I", H57))), NOT(ISERROR(SEARCH("I", I57))), NOT(ISERROR(SEARCH("I", J57)))), 1, 0)</f>
        <v>0</v>
      </c>
      <c r="AD57" s="137" t="str">
        <f t="shared" si="9"/>
        <v/>
      </c>
      <c r="AE57" s="139" t="str">
        <f t="shared" si="10"/>
        <v/>
      </c>
      <c r="AF57" s="139" t="str">
        <f t="shared" si="11"/>
        <v/>
      </c>
      <c r="AG57" s="141" t="str">
        <f t="shared" si="12"/>
        <v/>
      </c>
      <c r="AH57" s="245">
        <f t="shared" ref="AH57:AH62" si="68">IF(OR(NOT(ISERROR(SEARCH("E", G57))),NOT(ISERROR(SEARCH("E", H57))), NOT(ISERROR(SEARCH("E", I57))), NOT(ISERROR(SEARCH("E", J57)))), IF(AB57=1, 0, 1), 0)</f>
        <v>0</v>
      </c>
      <c r="AI57" s="245">
        <f>IF(OR(NOT(ISERROR(SEARCH("E", G57))),NOT(ISERROR(SEARCH("E", H57))), NOT(ISERROR(SEARCH("E", I57))), NOT(ISERROR(SEARCH("E", J57)))), IF(AB57=1, 0, 1), 0)</f>
        <v>0</v>
      </c>
      <c r="AK57" s="137"/>
      <c r="AL57" s="139" t="s">
        <v>204</v>
      </c>
      <c r="AM57" s="139"/>
      <c r="AN57" s="140"/>
      <c r="AO57" s="75">
        <f t="shared" si="54"/>
        <v>0</v>
      </c>
      <c r="AP57" s="75">
        <f t="shared" si="55"/>
        <v>1</v>
      </c>
      <c r="AQ57" s="75">
        <f t="shared" si="56"/>
        <v>0</v>
      </c>
      <c r="AR57" s="128">
        <f t="shared" si="57"/>
        <v>0</v>
      </c>
      <c r="AS57" s="245">
        <f t="shared" ref="AS57:AS64" si="69">IF(SUM(AO57:AR57)&gt;0, 1, 0)</f>
        <v>1</v>
      </c>
      <c r="AU57" s="129"/>
      <c r="AV57" s="75"/>
      <c r="AW57" s="75"/>
      <c r="AX57" s="75"/>
      <c r="AY57" s="75"/>
      <c r="AZ57" s="75" t="s">
        <v>499</v>
      </c>
      <c r="BA57" s="75"/>
      <c r="BB57" s="75"/>
      <c r="BC57" s="128"/>
      <c r="BE57" s="129"/>
      <c r="BF57" s="75"/>
      <c r="BG57" s="75"/>
      <c r="BH57" s="75"/>
      <c r="BI57" s="75"/>
      <c r="BJ57" s="75" t="s">
        <v>498</v>
      </c>
      <c r="BK57" s="75"/>
      <c r="BL57" s="75"/>
      <c r="BM57" s="128"/>
      <c r="BO57" s="129" t="str">
        <f t="shared" si="15"/>
        <v>I</v>
      </c>
      <c r="BP57" s="128" t="str">
        <f t="shared" si="16"/>
        <v/>
      </c>
      <c r="BQ57" s="128" t="str">
        <f t="shared" si="19"/>
        <v>I</v>
      </c>
      <c r="BS57" s="212"/>
      <c r="BT57" s="208"/>
      <c r="BU57" s="208" t="s">
        <v>97</v>
      </c>
      <c r="BV57" s="204" t="s">
        <v>7</v>
      </c>
    </row>
    <row r="58" spans="1:74" ht="63.75">
      <c r="A58" s="137" t="s">
        <v>299</v>
      </c>
      <c r="B58" s="349" t="s">
        <v>305</v>
      </c>
      <c r="C58" s="138">
        <v>4</v>
      </c>
      <c r="D58" s="72" t="str">
        <f t="shared" si="17"/>
        <v>N</v>
      </c>
      <c r="E58" s="284"/>
      <c r="F58" s="251"/>
      <c r="G58" s="159"/>
      <c r="H58" s="159"/>
      <c r="I58" s="159"/>
      <c r="J58" s="235"/>
      <c r="K58" s="139" t="str">
        <f t="shared" si="18"/>
        <v/>
      </c>
      <c r="L58" s="139" t="str">
        <f t="shared" si="1"/>
        <v>I</v>
      </c>
      <c r="M58" s="139" t="str">
        <f t="shared" si="2"/>
        <v/>
      </c>
      <c r="N58" s="140" t="str">
        <f t="shared" si="3"/>
        <v/>
      </c>
      <c r="O58" s="242"/>
      <c r="P58" s="242"/>
      <c r="Q58" s="242"/>
      <c r="R58" s="242"/>
      <c r="T58" s="137" t="str">
        <f t="shared" si="4"/>
        <v/>
      </c>
      <c r="U58" s="141" t="str">
        <f t="shared" si="0"/>
        <v/>
      </c>
      <c r="V58" s="245">
        <f t="shared" si="67"/>
        <v>0</v>
      </c>
      <c r="X58" s="137" t="str">
        <f t="shared" si="5"/>
        <v/>
      </c>
      <c r="Y58" s="139" t="str">
        <f t="shared" si="6"/>
        <v>N</v>
      </c>
      <c r="Z58" s="139" t="str">
        <f t="shared" si="7"/>
        <v/>
      </c>
      <c r="AA58" s="141" t="str">
        <f t="shared" si="8"/>
        <v/>
      </c>
      <c r="AB58" s="245">
        <f>IF(OR(NOT(ISERROR(SEARCH("I", G58))),NOT(ISERROR(SEARCH("I", H58))), NOT(ISERROR(SEARCH("I", I58))), NOT(ISERROR(SEARCH("I", J58)))), 1, 0)</f>
        <v>0</v>
      </c>
      <c r="AD58" s="137" t="str">
        <f t="shared" si="9"/>
        <v/>
      </c>
      <c r="AE58" s="139" t="str">
        <f t="shared" si="10"/>
        <v/>
      </c>
      <c r="AF58" s="139" t="str">
        <f t="shared" si="11"/>
        <v/>
      </c>
      <c r="AG58" s="141" t="str">
        <f t="shared" si="12"/>
        <v/>
      </c>
      <c r="AH58" s="245">
        <f t="shared" si="68"/>
        <v>0</v>
      </c>
      <c r="AI58" s="245">
        <f>IF(OR(NOT(ISERROR(SEARCH("E", G58))),NOT(ISERROR(SEARCH("E", H58))), NOT(ISERROR(SEARCH("E", I58))), NOT(ISERROR(SEARCH("E", J58)))), IF(AB58=1, 0, 1), 0)</f>
        <v>0</v>
      </c>
      <c r="AK58" s="137"/>
      <c r="AL58" s="139" t="s">
        <v>204</v>
      </c>
      <c r="AM58" s="139"/>
      <c r="AN58" s="140"/>
      <c r="AO58" s="75">
        <f t="shared" si="54"/>
        <v>0</v>
      </c>
      <c r="AP58" s="75">
        <f t="shared" si="55"/>
        <v>1</v>
      </c>
      <c r="AQ58" s="75">
        <f t="shared" si="56"/>
        <v>0</v>
      </c>
      <c r="AR58" s="128">
        <f t="shared" si="57"/>
        <v>0</v>
      </c>
      <c r="AS58" s="245">
        <f t="shared" si="69"/>
        <v>1</v>
      </c>
      <c r="AU58" s="129"/>
      <c r="AV58" s="75"/>
      <c r="AW58" s="75"/>
      <c r="AX58" s="75"/>
      <c r="AY58" s="75" t="s">
        <v>499</v>
      </c>
      <c r="AZ58" s="75"/>
      <c r="BA58" s="75"/>
      <c r="BB58" s="75"/>
      <c r="BC58" s="128"/>
      <c r="BE58" s="129"/>
      <c r="BF58" s="75"/>
      <c r="BG58" s="75"/>
      <c r="BH58" s="75"/>
      <c r="BI58" s="75" t="s">
        <v>498</v>
      </c>
      <c r="BJ58" s="75"/>
      <c r="BK58" s="75"/>
      <c r="BL58" s="75"/>
      <c r="BM58" s="128"/>
      <c r="BO58" s="129" t="str">
        <f t="shared" si="15"/>
        <v>I</v>
      </c>
      <c r="BP58" s="128" t="str">
        <f t="shared" si="16"/>
        <v/>
      </c>
      <c r="BQ58" s="128" t="str">
        <f t="shared" si="19"/>
        <v>I</v>
      </c>
      <c r="BS58" s="212"/>
      <c r="BT58" s="208"/>
      <c r="BU58" s="208" t="s">
        <v>97</v>
      </c>
      <c r="BV58" s="204" t="s">
        <v>8</v>
      </c>
    </row>
    <row r="59" spans="1:74" ht="63.75">
      <c r="A59" s="137" t="s">
        <v>300</v>
      </c>
      <c r="B59" s="349" t="s">
        <v>306</v>
      </c>
      <c r="C59" s="138">
        <v>4</v>
      </c>
      <c r="D59" s="72" t="str">
        <f t="shared" si="17"/>
        <v>N</v>
      </c>
      <c r="E59" s="284"/>
      <c r="F59" s="251"/>
      <c r="G59" s="159"/>
      <c r="H59" s="159"/>
      <c r="I59" s="159"/>
      <c r="J59" s="235"/>
      <c r="K59" s="139" t="str">
        <f t="shared" si="18"/>
        <v/>
      </c>
      <c r="L59" s="139" t="str">
        <f t="shared" si="1"/>
        <v>I</v>
      </c>
      <c r="M59" s="139" t="str">
        <f t="shared" si="2"/>
        <v/>
      </c>
      <c r="N59" s="140" t="str">
        <f t="shared" si="3"/>
        <v/>
      </c>
      <c r="O59" s="242"/>
      <c r="P59" s="242"/>
      <c r="Q59" s="242"/>
      <c r="R59" s="242"/>
      <c r="T59" s="137" t="str">
        <f t="shared" si="4"/>
        <v/>
      </c>
      <c r="U59" s="141" t="str">
        <f t="shared" si="0"/>
        <v/>
      </c>
      <c r="V59" s="245">
        <f t="shared" si="67"/>
        <v>0</v>
      </c>
      <c r="X59" s="137" t="str">
        <f t="shared" si="5"/>
        <v/>
      </c>
      <c r="Y59" s="139" t="str">
        <f t="shared" si="6"/>
        <v>N</v>
      </c>
      <c r="Z59" s="139" t="str">
        <f t="shared" si="7"/>
        <v/>
      </c>
      <c r="AA59" s="141" t="str">
        <f t="shared" si="8"/>
        <v/>
      </c>
      <c r="AB59" s="245">
        <f>IF(OR(NOT(ISERROR(SEARCH("I", G59))),NOT(ISERROR(SEARCH("I", H59))), NOT(ISERROR(SEARCH("I", I59))), NOT(ISERROR(SEARCH("I", J59)))), 1, 0)</f>
        <v>0</v>
      </c>
      <c r="AD59" s="137" t="str">
        <f t="shared" si="9"/>
        <v/>
      </c>
      <c r="AE59" s="139" t="str">
        <f t="shared" si="10"/>
        <v/>
      </c>
      <c r="AF59" s="139" t="str">
        <f t="shared" si="11"/>
        <v/>
      </c>
      <c r="AG59" s="141" t="str">
        <f t="shared" si="12"/>
        <v/>
      </c>
      <c r="AH59" s="245">
        <f t="shared" si="68"/>
        <v>0</v>
      </c>
      <c r="AI59" s="245">
        <f>IF(OR(NOT(ISERROR(SEARCH("E", G59))),NOT(ISERROR(SEARCH("E", H59))), NOT(ISERROR(SEARCH("E", I59))), NOT(ISERROR(SEARCH("E", J59)))), IF(AB59=1, 0, 1), 0)</f>
        <v>0</v>
      </c>
      <c r="AK59" s="137"/>
      <c r="AL59" s="139" t="s">
        <v>204</v>
      </c>
      <c r="AM59" s="139"/>
      <c r="AN59" s="140"/>
      <c r="AO59" s="75">
        <f t="shared" si="54"/>
        <v>0</v>
      </c>
      <c r="AP59" s="75">
        <f t="shared" si="55"/>
        <v>1</v>
      </c>
      <c r="AQ59" s="75">
        <f t="shared" si="56"/>
        <v>0</v>
      </c>
      <c r="AR59" s="128">
        <f t="shared" si="57"/>
        <v>0</v>
      </c>
      <c r="AS59" s="245">
        <f t="shared" si="69"/>
        <v>1</v>
      </c>
      <c r="AU59" s="129"/>
      <c r="AV59" s="75"/>
      <c r="AW59" s="75"/>
      <c r="AX59" s="75"/>
      <c r="AY59" s="75" t="s">
        <v>499</v>
      </c>
      <c r="AZ59" s="75"/>
      <c r="BA59" s="75"/>
      <c r="BB59" s="75"/>
      <c r="BC59" s="128"/>
      <c r="BE59" s="129"/>
      <c r="BF59" s="75"/>
      <c r="BG59" s="75"/>
      <c r="BH59" s="75"/>
      <c r="BI59" s="75" t="s">
        <v>498</v>
      </c>
      <c r="BJ59" s="75"/>
      <c r="BK59" s="75"/>
      <c r="BL59" s="75"/>
      <c r="BM59" s="128"/>
      <c r="BO59" s="129" t="str">
        <f t="shared" si="15"/>
        <v>I</v>
      </c>
      <c r="BP59" s="128" t="str">
        <f t="shared" si="16"/>
        <v/>
      </c>
      <c r="BQ59" s="128" t="str">
        <f t="shared" si="19"/>
        <v>I</v>
      </c>
      <c r="BS59" s="212"/>
      <c r="BT59" s="208"/>
      <c r="BU59" s="208" t="s">
        <v>97</v>
      </c>
      <c r="BV59" s="204" t="s">
        <v>8</v>
      </c>
    </row>
    <row r="60" spans="1:74" ht="63.75">
      <c r="A60" s="142" t="s">
        <v>301</v>
      </c>
      <c r="B60" s="353" t="s">
        <v>312</v>
      </c>
      <c r="C60" s="143">
        <v>5</v>
      </c>
      <c r="D60" s="72" t="str">
        <f t="shared" si="17"/>
        <v>N</v>
      </c>
      <c r="E60" s="285"/>
      <c r="F60" s="286"/>
      <c r="G60" s="160"/>
      <c r="H60" s="160"/>
      <c r="I60" s="160"/>
      <c r="J60" s="238"/>
      <c r="K60" s="144" t="str">
        <f t="shared" si="18"/>
        <v/>
      </c>
      <c r="L60" s="144" t="str">
        <f t="shared" si="1"/>
        <v/>
      </c>
      <c r="M60" s="144" t="str">
        <f t="shared" si="2"/>
        <v>I</v>
      </c>
      <c r="N60" s="145" t="str">
        <f t="shared" si="3"/>
        <v/>
      </c>
      <c r="O60" s="243"/>
      <c r="P60" s="243"/>
      <c r="Q60" s="243"/>
      <c r="R60" s="243"/>
      <c r="T60" s="142" t="str">
        <f t="shared" si="4"/>
        <v/>
      </c>
      <c r="U60" s="146" t="str">
        <f t="shared" ref="U60:U95" si="70">IF(F60="", "", IF(F60&lt;DATE(YEAR(Application_Date)+3,MONTH(Application_Date),DAY(Application_Date)), "Y", "N"))</f>
        <v/>
      </c>
      <c r="V60" s="245">
        <f t="shared" si="67"/>
        <v>0</v>
      </c>
      <c r="X60" s="142" t="str">
        <f t="shared" si="5"/>
        <v/>
      </c>
      <c r="Y60" s="144" t="str">
        <f t="shared" si="6"/>
        <v/>
      </c>
      <c r="Z60" s="144" t="str">
        <f t="shared" si="7"/>
        <v>N</v>
      </c>
      <c r="AA60" s="146" t="str">
        <f t="shared" si="8"/>
        <v/>
      </c>
      <c r="AB60" s="245">
        <f>IF(OR(NOT(ISERROR(SEARCH("I", G60))),NOT(ISERROR(SEARCH("I", H60))), NOT(ISERROR(SEARCH("I", I60))), NOT(ISERROR(SEARCH("I", J60)))), 1, 0)</f>
        <v>0</v>
      </c>
      <c r="AD60" s="142" t="str">
        <f t="shared" si="9"/>
        <v/>
      </c>
      <c r="AE60" s="144" t="str">
        <f t="shared" si="10"/>
        <v/>
      </c>
      <c r="AF60" s="144" t="str">
        <f t="shared" si="11"/>
        <v/>
      </c>
      <c r="AG60" s="146" t="str">
        <f t="shared" si="12"/>
        <v/>
      </c>
      <c r="AH60" s="245">
        <f t="shared" si="68"/>
        <v>0</v>
      </c>
      <c r="AI60" s="245">
        <f>IF(OR(NOT(ISERROR(SEARCH("E", G60))),NOT(ISERROR(SEARCH("E", H60))), NOT(ISERROR(SEARCH("E", I60))), NOT(ISERROR(SEARCH("E", J60)))), IF(AB60=1, 0, 1), 0)</f>
        <v>0</v>
      </c>
      <c r="AK60" s="142"/>
      <c r="AL60" s="144"/>
      <c r="AM60" s="144" t="s">
        <v>204</v>
      </c>
      <c r="AN60" s="145"/>
      <c r="AO60" s="75">
        <f t="shared" si="54"/>
        <v>0</v>
      </c>
      <c r="AP60" s="75">
        <f t="shared" si="55"/>
        <v>0</v>
      </c>
      <c r="AQ60" s="75">
        <f t="shared" si="56"/>
        <v>1</v>
      </c>
      <c r="AR60" s="128">
        <f t="shared" si="57"/>
        <v>0</v>
      </c>
      <c r="AS60" s="245">
        <f t="shared" si="69"/>
        <v>1</v>
      </c>
      <c r="AU60" s="129"/>
      <c r="AV60" s="75"/>
      <c r="AW60" s="75"/>
      <c r="AX60" s="75"/>
      <c r="AY60" s="75"/>
      <c r="AZ60" s="75" t="s">
        <v>499</v>
      </c>
      <c r="BA60" s="75" t="s">
        <v>499</v>
      </c>
      <c r="BB60" s="75"/>
      <c r="BC60" s="128"/>
      <c r="BE60" s="129"/>
      <c r="BF60" s="75"/>
      <c r="BG60" s="75"/>
      <c r="BH60" s="75"/>
      <c r="BI60" s="75"/>
      <c r="BJ60" s="75" t="s">
        <v>498</v>
      </c>
      <c r="BK60" s="75" t="s">
        <v>498</v>
      </c>
      <c r="BL60" s="75"/>
      <c r="BM60" s="128"/>
      <c r="BO60" s="129" t="str">
        <f t="shared" si="15"/>
        <v>I</v>
      </c>
      <c r="BP60" s="128" t="str">
        <f t="shared" si="16"/>
        <v/>
      </c>
      <c r="BQ60" s="128" t="str">
        <f t="shared" si="19"/>
        <v>I</v>
      </c>
      <c r="BS60" s="212"/>
      <c r="BT60" s="208"/>
      <c r="BU60" s="208" t="s">
        <v>97</v>
      </c>
      <c r="BV60" s="204" t="s">
        <v>9</v>
      </c>
    </row>
    <row r="61" spans="1:74" ht="63.75">
      <c r="A61" s="142" t="s">
        <v>302</v>
      </c>
      <c r="B61" s="353" t="s">
        <v>313</v>
      </c>
      <c r="C61" s="143">
        <v>5</v>
      </c>
      <c r="D61" s="72" t="str">
        <f t="shared" si="17"/>
        <v>N</v>
      </c>
      <c r="E61" s="285"/>
      <c r="F61" s="286"/>
      <c r="G61" s="160"/>
      <c r="H61" s="160"/>
      <c r="I61" s="160"/>
      <c r="J61" s="238"/>
      <c r="K61" s="144" t="str">
        <f t="shared" si="18"/>
        <v/>
      </c>
      <c r="L61" s="144" t="str">
        <f t="shared" si="1"/>
        <v/>
      </c>
      <c r="M61" s="144" t="str">
        <f t="shared" si="2"/>
        <v>I</v>
      </c>
      <c r="N61" s="145" t="str">
        <f t="shared" si="3"/>
        <v/>
      </c>
      <c r="O61" s="243"/>
      <c r="P61" s="243"/>
      <c r="Q61" s="243"/>
      <c r="R61" s="243"/>
      <c r="T61" s="142" t="str">
        <f t="shared" si="4"/>
        <v/>
      </c>
      <c r="U61" s="146" t="str">
        <f t="shared" si="70"/>
        <v/>
      </c>
      <c r="V61" s="245">
        <f t="shared" si="67"/>
        <v>0</v>
      </c>
      <c r="X61" s="142" t="str">
        <f t="shared" si="5"/>
        <v/>
      </c>
      <c r="Y61" s="144" t="str">
        <f t="shared" si="6"/>
        <v/>
      </c>
      <c r="Z61" s="144" t="str">
        <f t="shared" si="7"/>
        <v>N</v>
      </c>
      <c r="AA61" s="146" t="str">
        <f t="shared" si="8"/>
        <v/>
      </c>
      <c r="AB61" s="245">
        <f>IF(OR(NOT(ISERROR(SEARCH("I", G61))),NOT(ISERROR(SEARCH("I", H61))), NOT(ISERROR(SEARCH("I", I61))), NOT(ISERROR(SEARCH("I", J61)))), 1, 0)</f>
        <v>0</v>
      </c>
      <c r="AD61" s="142" t="str">
        <f t="shared" si="9"/>
        <v/>
      </c>
      <c r="AE61" s="144" t="str">
        <f t="shared" si="10"/>
        <v/>
      </c>
      <c r="AF61" s="144" t="str">
        <f t="shared" si="11"/>
        <v/>
      </c>
      <c r="AG61" s="146" t="str">
        <f t="shared" si="12"/>
        <v/>
      </c>
      <c r="AH61" s="245">
        <f t="shared" si="68"/>
        <v>0</v>
      </c>
      <c r="AI61" s="245">
        <f>IF(OR(NOT(ISERROR(SEARCH("E", G61))),NOT(ISERROR(SEARCH("E", H61))), NOT(ISERROR(SEARCH("E", I61))), NOT(ISERROR(SEARCH("E", J61)))), IF(AB61=1, 0, 1), 0)</f>
        <v>0</v>
      </c>
      <c r="AK61" s="142"/>
      <c r="AL61" s="144"/>
      <c r="AM61" s="144" t="s">
        <v>204</v>
      </c>
      <c r="AN61" s="145"/>
      <c r="AO61" s="75">
        <f t="shared" si="54"/>
        <v>0</v>
      </c>
      <c r="AP61" s="75">
        <f t="shared" si="55"/>
        <v>0</v>
      </c>
      <c r="AQ61" s="75">
        <f t="shared" si="56"/>
        <v>1</v>
      </c>
      <c r="AR61" s="128">
        <f t="shared" si="57"/>
        <v>0</v>
      </c>
      <c r="AS61" s="245">
        <f t="shared" si="69"/>
        <v>1</v>
      </c>
      <c r="AU61" s="129"/>
      <c r="AV61" s="75"/>
      <c r="AW61" s="75"/>
      <c r="AX61" s="75"/>
      <c r="AY61" s="75"/>
      <c r="AZ61" s="75"/>
      <c r="BA61" s="75" t="s">
        <v>499</v>
      </c>
      <c r="BB61" s="75"/>
      <c r="BC61" s="128"/>
      <c r="BE61" s="129"/>
      <c r="BF61" s="75"/>
      <c r="BG61" s="75"/>
      <c r="BH61" s="75"/>
      <c r="BI61" s="75"/>
      <c r="BJ61" s="75"/>
      <c r="BK61" s="75" t="s">
        <v>498</v>
      </c>
      <c r="BL61" s="75"/>
      <c r="BM61" s="128"/>
      <c r="BO61" s="129" t="str">
        <f t="shared" si="15"/>
        <v>I</v>
      </c>
      <c r="BP61" s="128" t="str">
        <f t="shared" si="16"/>
        <v/>
      </c>
      <c r="BQ61" s="128" t="str">
        <f t="shared" si="19"/>
        <v>I</v>
      </c>
      <c r="BS61" s="212"/>
      <c r="BT61" s="208"/>
      <c r="BU61" s="208" t="s">
        <v>97</v>
      </c>
      <c r="BV61" s="204" t="s">
        <v>10</v>
      </c>
    </row>
    <row r="62" spans="1:74" ht="23.25" customHeight="1">
      <c r="A62" s="129" t="s">
        <v>303</v>
      </c>
      <c r="B62" s="345" t="s">
        <v>314</v>
      </c>
      <c r="C62" s="130">
        <v>5</v>
      </c>
      <c r="D62" s="72" t="str">
        <f t="shared" si="17"/>
        <v/>
      </c>
      <c r="E62" s="279"/>
      <c r="F62" s="280"/>
      <c r="G62" s="157"/>
      <c r="H62" s="157"/>
      <c r="I62" s="157"/>
      <c r="J62" s="158"/>
      <c r="K62" s="75" t="str">
        <f t="shared" ref="K62:K96" si="71">IF(AK62="Y", $BQ62, "")</f>
        <v/>
      </c>
      <c r="L62" s="75" t="str">
        <f t="shared" ref="L62:L96" si="72">IF(AL62="Y", $BQ62, "")</f>
        <v/>
      </c>
      <c r="M62" s="75" t="str">
        <f t="shared" ref="M62:M96" si="73">IF(AM62="Y", $BQ62, "")</f>
        <v/>
      </c>
      <c r="N62" s="131" t="str">
        <f t="shared" ref="N62:N96" si="74">IF(AN62="Y", $BQ62, "")</f>
        <v/>
      </c>
      <c r="O62" s="240"/>
      <c r="P62" s="240"/>
      <c r="Q62" s="240"/>
      <c r="R62" s="240"/>
      <c r="T62" s="129" t="str">
        <f t="shared" ref="T62:T96" si="75">IF(E62="", "", IF(E62&lt;DATE(YEAR(Application_Date)+3,MONTH(Application_Date),DAY(Application_Date)), "Y", "N"))</f>
        <v/>
      </c>
      <c r="U62" s="128" t="str">
        <f t="shared" si="70"/>
        <v/>
      </c>
      <c r="V62" s="245">
        <f t="shared" si="67"/>
        <v>0</v>
      </c>
      <c r="X62" s="129" t="str">
        <f t="shared" ref="X62:X96" si="76">IF(NOT(ISERROR(SEARCH("I", K62))), IF(AND(ISERROR(SEARCH("I", G62)), ISERROR(SEARCH("I", $G62))), "N", "Y"), "")</f>
        <v/>
      </c>
      <c r="Y62" s="75" t="str">
        <f t="shared" ref="Y62:Y96" si="77">IF(NOT(ISERROR(SEARCH("I", L62))), IF(AND(ISERROR(SEARCH("I", H62)), ISERROR(SEARCH("I", $G62))), "N", "Y"), "")</f>
        <v/>
      </c>
      <c r="Z62" s="75" t="str">
        <f t="shared" ref="Z62:Z96" si="78">IF(NOT(ISERROR(SEARCH("I", M62))), IF(AND(ISERROR(SEARCH("I", I62)), ISERROR(SEARCH("I", $G62))), "N", "Y"), "")</f>
        <v/>
      </c>
      <c r="AA62" s="128" t="str">
        <f t="shared" ref="AA62:AA96" si="79">IF(NOT(ISERROR(SEARCH("I", N62))), IF(AND(ISERROR(SEARCH("I", J62)), ISERROR(SEARCH("I", $G62))), "N", "Y"), "")</f>
        <v/>
      </c>
      <c r="AB62" s="245">
        <f t="shared" ref="AB62:AB96" si="80">IF(OR(NOT(ISERROR(SEARCH("I", G62))),NOT(ISERROR(SEARCH("I", H62))), NOT(ISERROR(SEARCH("I", I62))), NOT(ISERROR(SEARCH("I", J62)))), 1, 0)</f>
        <v>0</v>
      </c>
      <c r="AD62" s="129" t="str">
        <f t="shared" ref="AD62:AD96" si="81">IF(NOT(ISERROR(SEARCH("E", K62))), IF(AND(ISERROR(SEARCH("E", G62)), ISERROR(SEARCH("E", $G62))), "N", "Y"), "")</f>
        <v/>
      </c>
      <c r="AE62" s="75" t="str">
        <f t="shared" ref="AE62:AE96" si="82">IF(NOT(ISERROR(SEARCH("E", L62))), IF(AND(ISERROR(SEARCH("E", H62)), ISERROR(SEARCH("E", $G62))), "N", "Y"), "")</f>
        <v/>
      </c>
      <c r="AF62" s="75" t="str">
        <f t="shared" ref="AF62:AF96" si="83">IF(NOT(ISERROR(SEARCH("E", M62))), IF(AND(ISERROR(SEARCH("E", I62)), ISERROR(SEARCH("E", $G62))), "N", "Y"), "")</f>
        <v/>
      </c>
      <c r="AG62" s="128" t="str">
        <f t="shared" ref="AG62:AG96" si="84">IF(NOT(ISERROR(SEARCH("E", N62))), IF(AND(ISERROR(SEARCH("E", J62)), ISERROR(SEARCH("E", $G62))), "N", "Y"), "")</f>
        <v/>
      </c>
      <c r="AH62" s="245">
        <f t="shared" si="68"/>
        <v>0</v>
      </c>
      <c r="AI62" s="245">
        <f t="shared" ref="AI62:AI96" si="85">IF(OR(NOT(ISERROR(SEARCH("E", G62))),NOT(ISERROR(SEARCH("E", H62))), NOT(ISERROR(SEARCH("E", I62))), NOT(ISERROR(SEARCH("E", J62)))), IF(AB62=1, 0, 1), 0)</f>
        <v>0</v>
      </c>
      <c r="AK62" s="129"/>
      <c r="AL62" s="75"/>
      <c r="AM62" s="75"/>
      <c r="AN62" s="131"/>
      <c r="AO62" s="75">
        <f t="shared" si="54"/>
        <v>0</v>
      </c>
      <c r="AP62" s="75">
        <f t="shared" si="55"/>
        <v>0</v>
      </c>
      <c r="AQ62" s="75">
        <f t="shared" si="56"/>
        <v>0</v>
      </c>
      <c r="AR62" s="128">
        <f t="shared" si="57"/>
        <v>0</v>
      </c>
      <c r="AS62" s="245">
        <f t="shared" si="69"/>
        <v>0</v>
      </c>
      <c r="AU62" s="129"/>
      <c r="AV62" s="75"/>
      <c r="AW62" s="75"/>
      <c r="AX62" s="75"/>
      <c r="AY62" s="75"/>
      <c r="AZ62" s="75"/>
      <c r="BA62" s="75"/>
      <c r="BB62" s="75"/>
      <c r="BC62" s="128"/>
      <c r="BE62" s="129"/>
      <c r="BF62" s="75"/>
      <c r="BG62" s="75"/>
      <c r="BH62" s="75"/>
      <c r="BI62" s="75"/>
      <c r="BJ62" s="75"/>
      <c r="BK62" s="75"/>
      <c r="BL62" s="75"/>
      <c r="BM62" s="128"/>
      <c r="BO62" s="129" t="str">
        <f t="shared" ref="BO62:BO96" si="86">IF(OR(AND(AU62="I", OR(Physical_Building="Y", Physical_Building="Partial")),AND(AV62="I", OR(ME_Plant="Y", ME_Plant="Partial")), AND(AW62="I", OR(Data_Floor="Y", Data_Floor="Partial")), AND(AX62="I", OR(Racks="Y", Racks="Partial")), AND(AY62="I", OR(IT_Equipment="Y", IT_Equipment="Partial")), AND(AZ62="I", OR(Operating_System="Y", Operating_System="Partial")), AND(BA62="I", OR(Software="Y", Software="Partial")), AND(BB62="I", OR(Business_Process="Y", Business_Process="Partial")), AND(BC62="I", Full_Control="Y")), "I", "")</f>
        <v/>
      </c>
      <c r="BP62" s="128" t="str">
        <f t="shared" ref="BP62:BP96" si="87">IF(OR(AND(BE62="E", OR(Physical_Building="N", Physical_Building="Partial")),AND(BF62="E", OR(ME_Plant="N", ME_Plant="Partial")), AND(BG62="E", OR(Data_Floor="N", Data_Floor="Partial")), AND(BH62="E", OR(Racks="N", Racks="Partial")), AND(BI62="E", OR(IT_Equipment="N", IT_Equipment="Partial")), AND(BJ62="E", OR(Operating_System="N", Operating_System="Partial")), AND(BK62="E", OR(Software="N", Software="Partial")), AND(BL62="E", OR(Business_Process="N", Business_Process="Partial")), AND(BM62="E", Full_Control="N")), "E", "")</f>
        <v/>
      </c>
      <c r="BQ62" s="128" t="str">
        <f t="shared" si="19"/>
        <v/>
      </c>
      <c r="BS62" s="212"/>
      <c r="BT62" s="208"/>
      <c r="BU62" s="208"/>
      <c r="BV62" s="204"/>
    </row>
    <row r="63" spans="1:74" ht="23.25" customHeight="1">
      <c r="A63" s="129" t="s">
        <v>304</v>
      </c>
      <c r="B63" s="345" t="s">
        <v>315</v>
      </c>
      <c r="C63" s="130">
        <v>4</v>
      </c>
      <c r="D63" s="72" t="str">
        <f t="shared" si="17"/>
        <v/>
      </c>
      <c r="E63" s="279"/>
      <c r="F63" s="280"/>
      <c r="G63" s="157"/>
      <c r="H63" s="157"/>
      <c r="I63" s="157"/>
      <c r="J63" s="158"/>
      <c r="K63" s="75" t="str">
        <f t="shared" si="71"/>
        <v/>
      </c>
      <c r="L63" s="75" t="str">
        <f t="shared" si="72"/>
        <v/>
      </c>
      <c r="M63" s="75" t="str">
        <f t="shared" si="73"/>
        <v/>
      </c>
      <c r="N63" s="131" t="str">
        <f t="shared" si="74"/>
        <v/>
      </c>
      <c r="O63" s="240"/>
      <c r="P63" s="240"/>
      <c r="Q63" s="240"/>
      <c r="R63" s="240"/>
      <c r="T63" s="129" t="str">
        <f t="shared" si="75"/>
        <v/>
      </c>
      <c r="U63" s="128" t="str">
        <f t="shared" si="70"/>
        <v/>
      </c>
      <c r="V63" s="245">
        <f t="shared" si="67"/>
        <v>0</v>
      </c>
      <c r="X63" s="129" t="str">
        <f t="shared" si="76"/>
        <v/>
      </c>
      <c r="Y63" s="75" t="str">
        <f t="shared" si="77"/>
        <v/>
      </c>
      <c r="Z63" s="75" t="str">
        <f t="shared" si="78"/>
        <v/>
      </c>
      <c r="AA63" s="128" t="str">
        <f t="shared" si="79"/>
        <v/>
      </c>
      <c r="AB63" s="245">
        <f t="shared" si="80"/>
        <v>0</v>
      </c>
      <c r="AD63" s="129" t="str">
        <f t="shared" si="81"/>
        <v/>
      </c>
      <c r="AE63" s="75" t="str">
        <f t="shared" si="82"/>
        <v/>
      </c>
      <c r="AF63" s="75" t="str">
        <f t="shared" si="83"/>
        <v/>
      </c>
      <c r="AG63" s="128" t="str">
        <f t="shared" si="84"/>
        <v/>
      </c>
      <c r="AH63" s="245">
        <f t="shared" ref="AH63:AH96" si="88">IF(OR(NOT(ISERROR(SEARCH("E", G63))),NOT(ISERROR(SEARCH("E", H63))), NOT(ISERROR(SEARCH("E", I63))), NOT(ISERROR(SEARCH("E", J63)))), IF(AB63=1, 0, 1), 0)</f>
        <v>0</v>
      </c>
      <c r="AI63" s="245">
        <f t="shared" si="85"/>
        <v>0</v>
      </c>
      <c r="AK63" s="129"/>
      <c r="AL63" s="75"/>
      <c r="AM63" s="75"/>
      <c r="AN63" s="131"/>
      <c r="AO63" s="75">
        <f t="shared" si="54"/>
        <v>0</v>
      </c>
      <c r="AP63" s="75">
        <f t="shared" si="55"/>
        <v>0</v>
      </c>
      <c r="AQ63" s="75">
        <f t="shared" si="56"/>
        <v>0</v>
      </c>
      <c r="AR63" s="128">
        <f t="shared" si="57"/>
        <v>0</v>
      </c>
      <c r="AS63" s="245">
        <f t="shared" si="69"/>
        <v>0</v>
      </c>
      <c r="AU63" s="129"/>
      <c r="AV63" s="75"/>
      <c r="AW63" s="75"/>
      <c r="AX63" s="75"/>
      <c r="AY63" s="75"/>
      <c r="AZ63" s="75"/>
      <c r="BA63" s="75"/>
      <c r="BB63" s="75"/>
      <c r="BC63" s="128"/>
      <c r="BE63" s="129"/>
      <c r="BF63" s="75"/>
      <c r="BG63" s="75"/>
      <c r="BH63" s="75"/>
      <c r="BI63" s="75"/>
      <c r="BJ63" s="75"/>
      <c r="BK63" s="75"/>
      <c r="BL63" s="75"/>
      <c r="BM63" s="128"/>
      <c r="BO63" s="129" t="str">
        <f t="shared" si="86"/>
        <v/>
      </c>
      <c r="BP63" s="128" t="str">
        <f t="shared" si="87"/>
        <v/>
      </c>
      <c r="BQ63" s="128" t="str">
        <f t="shared" si="19"/>
        <v/>
      </c>
      <c r="BS63" s="212"/>
      <c r="BT63" s="208"/>
      <c r="BU63" s="208"/>
      <c r="BV63" s="204"/>
    </row>
    <row r="64" spans="1:74" ht="23.25" customHeight="1">
      <c r="A64" s="129" t="s">
        <v>648</v>
      </c>
      <c r="B64" s="345" t="s">
        <v>649</v>
      </c>
      <c r="C64" s="130">
        <v>4</v>
      </c>
      <c r="D64" s="72"/>
      <c r="E64" s="279"/>
      <c r="F64" s="280"/>
      <c r="G64" s="157"/>
      <c r="H64" s="157"/>
      <c r="I64" s="157"/>
      <c r="J64" s="158"/>
      <c r="K64" s="75" t="str">
        <f t="shared" ref="K64:N65" si="89">IF(AK64="Y", $BQ64, "")</f>
        <v/>
      </c>
      <c r="L64" s="75" t="str">
        <f t="shared" si="89"/>
        <v/>
      </c>
      <c r="M64" s="75" t="str">
        <f t="shared" si="89"/>
        <v/>
      </c>
      <c r="N64" s="131" t="str">
        <f t="shared" si="89"/>
        <v/>
      </c>
      <c r="O64" s="240"/>
      <c r="P64" s="240"/>
      <c r="Q64" s="240"/>
      <c r="R64" s="240"/>
      <c r="T64" s="129" t="str">
        <f>IF(E64="", "", IF(E64&lt;DATE(YEAR(Application_Date)+3,MONTH(Application_Date),DAY(Application_Date)), "Y", "N"))</f>
        <v/>
      </c>
      <c r="U64" s="128" t="str">
        <f>IF(F64="", "", IF(F64&lt;DATE(YEAR(Application_Date)+3,MONTH(Application_Date),DAY(Application_Date)), "Y", "N"))</f>
        <v/>
      </c>
      <c r="V64" s="245">
        <f t="shared" si="67"/>
        <v>0</v>
      </c>
      <c r="X64" s="129" t="str">
        <f t="shared" ref="X64:AA65" si="90">IF(NOT(ISERROR(SEARCH("I", K64))), IF(AND(ISERROR(SEARCH("I", G64)), ISERROR(SEARCH("I", $G64))), "N", "Y"), "")</f>
        <v/>
      </c>
      <c r="Y64" s="75" t="str">
        <f t="shared" si="90"/>
        <v/>
      </c>
      <c r="Z64" s="75" t="str">
        <f t="shared" si="90"/>
        <v/>
      </c>
      <c r="AA64" s="128" t="str">
        <f t="shared" si="90"/>
        <v/>
      </c>
      <c r="AB64" s="245">
        <f>IF(OR(NOT(ISERROR(SEARCH("I", G64))),NOT(ISERROR(SEARCH("I", H64))), NOT(ISERROR(SEARCH("I", I64))), NOT(ISERROR(SEARCH("I", J64)))), 1, 0)</f>
        <v>0</v>
      </c>
      <c r="AD64" s="129" t="str">
        <f t="shared" ref="AD64:AG65" si="91">IF(NOT(ISERROR(SEARCH("E", K64))), IF(AND(ISERROR(SEARCH("E", G64)), ISERROR(SEARCH("E", $G64))), "N", "Y"), "")</f>
        <v/>
      </c>
      <c r="AE64" s="75" t="str">
        <f t="shared" si="91"/>
        <v/>
      </c>
      <c r="AF64" s="75" t="str">
        <f t="shared" si="91"/>
        <v/>
      </c>
      <c r="AG64" s="128" t="str">
        <f t="shared" si="91"/>
        <v/>
      </c>
      <c r="AH64" s="245">
        <f>IF(OR(NOT(ISERROR(SEARCH("E", G64))),NOT(ISERROR(SEARCH("E", H64))), NOT(ISERROR(SEARCH("E", I64))), NOT(ISERROR(SEARCH("E", J64)))), IF(AB64=1, 0, 1), 0)</f>
        <v>0</v>
      </c>
      <c r="AI64" s="245">
        <f>IF(OR(NOT(ISERROR(SEARCH("E", G64))),NOT(ISERROR(SEARCH("E", H64))), NOT(ISERROR(SEARCH("E", I64))), NOT(ISERROR(SEARCH("E", J64)))), IF(AB64=1, 0, 1), 0)</f>
        <v>0</v>
      </c>
      <c r="AK64" s="129"/>
      <c r="AL64" s="75"/>
      <c r="AM64" s="75"/>
      <c r="AN64" s="131"/>
      <c r="AO64" s="75">
        <f t="shared" ref="AO64:AQ65" si="92">IF(OR(AND($T64&lt;&gt;"Y", X64="N"), AND($U64&lt;&gt;"Y", AD64="N")), 1, 0)</f>
        <v>0</v>
      </c>
      <c r="AP64" s="75">
        <f t="shared" si="92"/>
        <v>0</v>
      </c>
      <c r="AQ64" s="75">
        <f t="shared" si="92"/>
        <v>0</v>
      </c>
      <c r="AR64" s="128">
        <f>IF(OR(AND($T64&lt;&gt;"Y", AA64="N"), AND($U64="", AG64="N")), 1, 0)</f>
        <v>0</v>
      </c>
      <c r="AS64" s="245">
        <f t="shared" si="69"/>
        <v>0</v>
      </c>
      <c r="AU64" s="129"/>
      <c r="AV64" s="75"/>
      <c r="AW64" s="75"/>
      <c r="AX64" s="75"/>
      <c r="AY64" s="75"/>
      <c r="AZ64" s="75"/>
      <c r="BA64" s="75"/>
      <c r="BB64" s="75"/>
      <c r="BC64" s="128"/>
      <c r="BE64" s="129"/>
      <c r="BF64" s="75"/>
      <c r="BG64" s="75"/>
      <c r="BH64" s="75"/>
      <c r="BI64" s="75"/>
      <c r="BJ64" s="75"/>
      <c r="BK64" s="75"/>
      <c r="BL64" s="75"/>
      <c r="BM64" s="128"/>
      <c r="BO64" s="129" t="str">
        <f>IF(OR(AND(AU64="I", OR(Physical_Building="Y", Physical_Building="Partial")),AND(AV64="I", OR(ME_Plant="Y", ME_Plant="Partial")), AND(AW64="I", OR(Data_Floor="Y", Data_Floor="Partial")), AND(AX64="I", OR(Racks="Y", Racks="Partial")), AND(AY64="I", OR(IT_Equipment="Y", IT_Equipment="Partial")), AND(AZ64="I", OR(Operating_System="Y", Operating_System="Partial")), AND(BA64="I", OR(Software="Y", Software="Partial")), AND(BB64="I", OR(Business_Process="Y", Business_Process="Partial")), AND(BC64="I", Full_Control="Y")), "I", "")</f>
        <v/>
      </c>
      <c r="BP64" s="128" t="str">
        <f>IF(OR(AND(BE64="E", OR(Physical_Building="N", Physical_Building="Partial")),AND(BF64="E", OR(ME_Plant="N", ME_Plant="Partial")), AND(BG64="E", OR(Data_Floor="N", Data_Floor="Partial")), AND(BH64="E", OR(Racks="N", Racks="Partial")), AND(BI64="E", OR(IT_Equipment="N", IT_Equipment="Partial")), AND(BJ64="E", OR(Operating_System="N", Operating_System="Partial")), AND(BK64="E", OR(Software="N", Software="Partial")), AND(BL64="E", OR(Business_Process="N", Business_Process="Partial")), AND(BM64="E", Full_Control="N")), "E", "")</f>
        <v/>
      </c>
      <c r="BQ64" s="128" t="str">
        <f>IF(BO64="I",IF(BP64="E","I &amp; E","I"),IF(BP64="E","E",""))</f>
        <v/>
      </c>
      <c r="BS64" s="212"/>
      <c r="BT64" s="208"/>
      <c r="BU64" s="208"/>
      <c r="BV64" s="204"/>
    </row>
    <row r="65" spans="1:74" ht="23.25" customHeight="1">
      <c r="A65" s="129" t="s">
        <v>683</v>
      </c>
      <c r="B65" s="345" t="s">
        <v>684</v>
      </c>
      <c r="C65" s="130">
        <v>2</v>
      </c>
      <c r="D65" s="72"/>
      <c r="E65" s="279"/>
      <c r="F65" s="280"/>
      <c r="G65" s="157"/>
      <c r="H65" s="157"/>
      <c r="I65" s="157"/>
      <c r="J65" s="158"/>
      <c r="K65" s="75" t="str">
        <f t="shared" si="89"/>
        <v/>
      </c>
      <c r="L65" s="75" t="str">
        <f t="shared" si="89"/>
        <v/>
      </c>
      <c r="M65" s="75" t="str">
        <f t="shared" si="89"/>
        <v/>
      </c>
      <c r="N65" s="131" t="str">
        <f t="shared" si="89"/>
        <v/>
      </c>
      <c r="O65" s="240"/>
      <c r="P65" s="240"/>
      <c r="Q65" s="240"/>
      <c r="R65" s="240"/>
      <c r="T65" s="129" t="str">
        <f>IF(E65="", "", IF(E65&lt;DATE(YEAR(Application_Date)+3,MONTH(Application_Date),DAY(Application_Date)), "Y", "N"))</f>
        <v/>
      </c>
      <c r="U65" s="128" t="str">
        <f>IF(F65="", "", IF(F65&lt;DATE(YEAR(Application_Date)+3,MONTH(Application_Date),DAY(Application_Date)), "Y", "N"))</f>
        <v/>
      </c>
      <c r="V65" s="245">
        <f t="shared" ref="V65" si="93">IF(SUM(AB65, AH65)=0, IF(NOT(OR(T65="Y", U65="Y")), 0, 1), 0)</f>
        <v>0</v>
      </c>
      <c r="X65" s="129" t="str">
        <f t="shared" si="90"/>
        <v/>
      </c>
      <c r="Y65" s="75" t="str">
        <f t="shared" si="90"/>
        <v/>
      </c>
      <c r="Z65" s="75" t="str">
        <f t="shared" si="90"/>
        <v/>
      </c>
      <c r="AA65" s="128" t="str">
        <f t="shared" si="90"/>
        <v/>
      </c>
      <c r="AB65" s="245">
        <f>IF(OR(NOT(ISERROR(SEARCH("I", G65))),NOT(ISERROR(SEARCH("I", H65))), NOT(ISERROR(SEARCH("I", I65))), NOT(ISERROR(SEARCH("I", J65)))), 1, 0)</f>
        <v>0</v>
      </c>
      <c r="AD65" s="129" t="str">
        <f t="shared" si="91"/>
        <v/>
      </c>
      <c r="AE65" s="75" t="str">
        <f t="shared" si="91"/>
        <v/>
      </c>
      <c r="AF65" s="75" t="str">
        <f t="shared" si="91"/>
        <v/>
      </c>
      <c r="AG65" s="128" t="str">
        <f t="shared" si="91"/>
        <v/>
      </c>
      <c r="AH65" s="245">
        <f>IF(OR(NOT(ISERROR(SEARCH("E", G65))),NOT(ISERROR(SEARCH("E", H65))), NOT(ISERROR(SEARCH("E", I65))), NOT(ISERROR(SEARCH("E", J65)))), IF(AB65=1, 0, 1), 0)</f>
        <v>0</v>
      </c>
      <c r="AI65" s="245">
        <f>IF(OR(NOT(ISERROR(SEARCH("E", G65))),NOT(ISERROR(SEARCH("E", H65))), NOT(ISERROR(SEARCH("E", I65))), NOT(ISERROR(SEARCH("E", J65)))), IF(AB65=1, 0, 1), 0)</f>
        <v>0</v>
      </c>
      <c r="AK65" s="129"/>
      <c r="AL65" s="75"/>
      <c r="AM65" s="75"/>
      <c r="AN65" s="131"/>
      <c r="AO65" s="75">
        <f t="shared" si="92"/>
        <v>0</v>
      </c>
      <c r="AP65" s="75">
        <f t="shared" si="92"/>
        <v>0</v>
      </c>
      <c r="AQ65" s="75">
        <f t="shared" si="92"/>
        <v>0</v>
      </c>
      <c r="AR65" s="128">
        <f>IF(OR(AND($T65&lt;&gt;"Y", AA65="N"), AND($U65="", AG65="N")), 1, 0)</f>
        <v>0</v>
      </c>
      <c r="AS65" s="245">
        <f t="shared" ref="AS65" si="94">IF(SUM(AO65:AR65)&gt;0, 1, 0)</f>
        <v>0</v>
      </c>
      <c r="AU65" s="129"/>
      <c r="AV65" s="75"/>
      <c r="AW65" s="75"/>
      <c r="AX65" s="75"/>
      <c r="AY65" s="75"/>
      <c r="AZ65" s="75"/>
      <c r="BA65" s="75"/>
      <c r="BB65" s="75"/>
      <c r="BC65" s="128"/>
      <c r="BE65" s="129"/>
      <c r="BF65" s="75"/>
      <c r="BG65" s="75"/>
      <c r="BH65" s="75"/>
      <c r="BI65" s="75"/>
      <c r="BJ65" s="75"/>
      <c r="BK65" s="75"/>
      <c r="BL65" s="75"/>
      <c r="BM65" s="128"/>
      <c r="BO65" s="129" t="str">
        <f>IF(OR(AND(AU65="I", OR(Physical_Building="Y", Physical_Building="Partial")),AND(AV65="I", OR(ME_Plant="Y", ME_Plant="Partial")), AND(AW65="I", OR(Data_Floor="Y", Data_Floor="Partial")), AND(AX65="I", OR(Racks="Y", Racks="Partial")), AND(AY65="I", OR(IT_Equipment="Y", IT_Equipment="Partial")), AND(AZ65="I", OR(Operating_System="Y", Operating_System="Partial")), AND(BA65="I", OR(Software="Y", Software="Partial")), AND(BB65="I", OR(Business_Process="Y", Business_Process="Partial")), AND(BC65="I", Full_Control="Y")), "I", "")</f>
        <v/>
      </c>
      <c r="BP65" s="128" t="str">
        <f>IF(OR(AND(BE65="E", OR(Physical_Building="N", Physical_Building="Partial")),AND(BF65="E", OR(ME_Plant="N", ME_Plant="Partial")), AND(BG65="E", OR(Data_Floor="N", Data_Floor="Partial")), AND(BH65="E", OR(Racks="N", Racks="Partial")), AND(BI65="E", OR(IT_Equipment="N", IT_Equipment="Partial")), AND(BJ65="E", OR(Operating_System="N", Operating_System="Partial")), AND(BK65="E", OR(Software="N", Software="Partial")), AND(BL65="E", OR(Business_Process="N", Business_Process="Partial")), AND(BM65="E", Full_Control="N")), "E", "")</f>
        <v/>
      </c>
      <c r="BQ65" s="128" t="str">
        <f>IF(BO65="I",IF(BP65="E","I &amp; E","I"),IF(BP65="E","E",""))</f>
        <v/>
      </c>
      <c r="BS65" s="212"/>
      <c r="BT65" s="208"/>
      <c r="BU65" s="208"/>
      <c r="BV65" s="204"/>
    </row>
    <row r="66" spans="1:74">
      <c r="A66" s="129"/>
      <c r="B66" s="345"/>
      <c r="C66" s="130"/>
      <c r="D66" s="72" t="str">
        <f t="shared" si="17"/>
        <v/>
      </c>
      <c r="E66" s="279"/>
      <c r="F66" s="280"/>
      <c r="G66" s="157"/>
      <c r="H66" s="157"/>
      <c r="I66" s="157"/>
      <c r="J66" s="158"/>
      <c r="K66" s="75" t="str">
        <f t="shared" si="71"/>
        <v/>
      </c>
      <c r="L66" s="75" t="str">
        <f t="shared" si="72"/>
        <v/>
      </c>
      <c r="M66" s="75" t="str">
        <f t="shared" si="73"/>
        <v/>
      </c>
      <c r="N66" s="131" t="str">
        <f t="shared" si="74"/>
        <v/>
      </c>
      <c r="O66" s="240"/>
      <c r="P66" s="240"/>
      <c r="Q66" s="240"/>
      <c r="R66" s="240"/>
      <c r="T66" s="129" t="str">
        <f t="shared" si="75"/>
        <v/>
      </c>
      <c r="U66" s="128" t="str">
        <f t="shared" si="70"/>
        <v/>
      </c>
      <c r="V66" s="245"/>
      <c r="X66" s="129" t="str">
        <f t="shared" si="76"/>
        <v/>
      </c>
      <c r="Y66" s="75" t="str">
        <f t="shared" si="77"/>
        <v/>
      </c>
      <c r="Z66" s="75" t="str">
        <f t="shared" si="78"/>
        <v/>
      </c>
      <c r="AA66" s="128" t="str">
        <f t="shared" si="79"/>
        <v/>
      </c>
      <c r="AB66" s="245"/>
      <c r="AD66" s="129" t="str">
        <f t="shared" si="81"/>
        <v/>
      </c>
      <c r="AE66" s="75" t="str">
        <f t="shared" si="82"/>
        <v/>
      </c>
      <c r="AF66" s="75" t="str">
        <f t="shared" si="83"/>
        <v/>
      </c>
      <c r="AG66" s="128" t="str">
        <f t="shared" si="84"/>
        <v/>
      </c>
      <c r="AH66" s="245"/>
      <c r="AI66" s="245"/>
      <c r="AK66" s="129"/>
      <c r="AL66" s="75"/>
      <c r="AM66" s="75"/>
      <c r="AN66" s="131"/>
      <c r="AO66" s="75"/>
      <c r="AP66" s="75"/>
      <c r="AQ66" s="75"/>
      <c r="AR66" s="128"/>
      <c r="AS66" s="245"/>
      <c r="AU66" s="129"/>
      <c r="AV66" s="75"/>
      <c r="AW66" s="75"/>
      <c r="AX66" s="75"/>
      <c r="AY66" s="75"/>
      <c r="AZ66" s="75"/>
      <c r="BA66" s="75"/>
      <c r="BB66" s="75"/>
      <c r="BC66" s="128"/>
      <c r="BE66" s="129"/>
      <c r="BF66" s="75"/>
      <c r="BG66" s="75"/>
      <c r="BH66" s="75"/>
      <c r="BI66" s="75"/>
      <c r="BJ66" s="75"/>
      <c r="BK66" s="75"/>
      <c r="BL66" s="75"/>
      <c r="BM66" s="128"/>
      <c r="BO66" s="129" t="str">
        <f t="shared" si="86"/>
        <v/>
      </c>
      <c r="BP66" s="128" t="str">
        <f t="shared" si="87"/>
        <v/>
      </c>
      <c r="BQ66" s="128" t="str">
        <f t="shared" si="19"/>
        <v/>
      </c>
      <c r="BS66" s="212"/>
      <c r="BT66" s="208"/>
      <c r="BU66" s="208"/>
      <c r="BV66" s="204"/>
    </row>
    <row r="67" spans="1:74">
      <c r="A67" s="114" t="s">
        <v>180</v>
      </c>
      <c r="B67" s="115"/>
      <c r="C67" s="116"/>
      <c r="D67" s="72" t="str">
        <f t="shared" si="17"/>
        <v/>
      </c>
      <c r="E67" s="282"/>
      <c r="F67" s="283"/>
      <c r="G67" s="154"/>
      <c r="H67" s="154"/>
      <c r="I67" s="154"/>
      <c r="J67" s="155"/>
      <c r="K67" s="117" t="str">
        <f t="shared" si="71"/>
        <v/>
      </c>
      <c r="L67" s="117" t="str">
        <f t="shared" si="72"/>
        <v/>
      </c>
      <c r="M67" s="117" t="str">
        <f t="shared" si="73"/>
        <v/>
      </c>
      <c r="N67" s="115" t="str">
        <f t="shared" si="74"/>
        <v/>
      </c>
      <c r="O67" s="240"/>
      <c r="P67" s="240"/>
      <c r="Q67" s="240"/>
      <c r="R67" s="240"/>
      <c r="T67" s="118" t="str">
        <f t="shared" si="75"/>
        <v/>
      </c>
      <c r="U67" s="119" t="str">
        <f t="shared" si="70"/>
        <v/>
      </c>
      <c r="V67" s="245"/>
      <c r="X67" s="118" t="str">
        <f t="shared" si="76"/>
        <v/>
      </c>
      <c r="Y67" s="117" t="str">
        <f t="shared" si="77"/>
        <v/>
      </c>
      <c r="Z67" s="117" t="str">
        <f t="shared" si="78"/>
        <v/>
      </c>
      <c r="AA67" s="119" t="str">
        <f t="shared" si="79"/>
        <v/>
      </c>
      <c r="AB67" s="245"/>
      <c r="AD67" s="118" t="str">
        <f t="shared" si="81"/>
        <v/>
      </c>
      <c r="AE67" s="117" t="str">
        <f t="shared" si="82"/>
        <v/>
      </c>
      <c r="AF67" s="117" t="str">
        <f t="shared" si="83"/>
        <v/>
      </c>
      <c r="AG67" s="119" t="str">
        <f t="shared" si="84"/>
        <v/>
      </c>
      <c r="AH67" s="245"/>
      <c r="AI67" s="245"/>
      <c r="AK67" s="118"/>
      <c r="AL67" s="117"/>
      <c r="AM67" s="117"/>
      <c r="AN67" s="115"/>
      <c r="AO67" s="75"/>
      <c r="AP67" s="75"/>
      <c r="AQ67" s="75"/>
      <c r="AR67" s="128"/>
      <c r="AS67" s="245"/>
      <c r="AU67" s="129"/>
      <c r="AV67" s="75"/>
      <c r="AW67" s="75"/>
      <c r="AX67" s="75"/>
      <c r="AY67" s="75"/>
      <c r="AZ67" s="75"/>
      <c r="BA67" s="75"/>
      <c r="BB67" s="75"/>
      <c r="BC67" s="128"/>
      <c r="BE67" s="129"/>
      <c r="BF67" s="75"/>
      <c r="BG67" s="75"/>
      <c r="BH67" s="75"/>
      <c r="BI67" s="75"/>
      <c r="BJ67" s="75"/>
      <c r="BK67" s="75"/>
      <c r="BL67" s="75"/>
      <c r="BM67" s="128"/>
      <c r="BO67" s="129" t="str">
        <f t="shared" si="86"/>
        <v/>
      </c>
      <c r="BP67" s="128" t="str">
        <f t="shared" si="87"/>
        <v/>
      </c>
      <c r="BQ67" s="128" t="str">
        <f t="shared" si="19"/>
        <v/>
      </c>
      <c r="BS67" s="212"/>
      <c r="BT67" s="208"/>
      <c r="BU67" s="208"/>
      <c r="BV67" s="204"/>
    </row>
    <row r="68" spans="1:74" ht="21.75" customHeight="1">
      <c r="A68" s="361" t="s">
        <v>316</v>
      </c>
      <c r="B68" s="362" t="s">
        <v>322</v>
      </c>
      <c r="C68" s="265">
        <v>5</v>
      </c>
      <c r="D68" s="72" t="str">
        <f>IF(BQ68="", "", IF(AS68=1, "N", "Y"))</f>
        <v>N</v>
      </c>
      <c r="E68" s="278"/>
      <c r="F68" s="250"/>
      <c r="G68" s="156"/>
      <c r="H68" s="156"/>
      <c r="I68" s="156"/>
      <c r="J68" s="236"/>
      <c r="K68" s="125" t="str">
        <f>IF(AK68="Y", $BQ68, "")</f>
        <v>I</v>
      </c>
      <c r="L68" s="125" t="str">
        <f>IF(AL68="Y", $BQ68, "")</f>
        <v/>
      </c>
      <c r="M68" s="125" t="str">
        <f>IF(AM68="Y", $BQ68, "")</f>
        <v/>
      </c>
      <c r="N68" s="126" t="str">
        <f>IF(AN68="Y", $BQ68, "")</f>
        <v/>
      </c>
      <c r="O68" s="241"/>
      <c r="P68" s="241"/>
      <c r="Q68" s="241"/>
      <c r="R68" s="241"/>
      <c r="T68" s="123" t="str">
        <f>IF(E68="", "", IF(E68&lt;DATE(YEAR(Application_Date)+3,MONTH(Application_Date),DAY(Application_Date)), "Y", "N"))</f>
        <v/>
      </c>
      <c r="U68" s="127" t="str">
        <f>IF(F68="", "", IF(F68&lt;DATE(YEAR(Application_Date)+3,MONTH(Application_Date),DAY(Application_Date)), "Y", "N"))</f>
        <v/>
      </c>
      <c r="V68" s="245">
        <f t="shared" ref="V68:V75" si="95">IF(SUM(AB68, AH68)=0, IF(NOT(OR(T68="Y", U68="Y")), 0, 1), 0)</f>
        <v>0</v>
      </c>
      <c r="X68" s="123" t="str">
        <f>IF(NOT(ISERROR(SEARCH("I", K68))), IF(AND(ISERROR(SEARCH("I", G68)), ISERROR(SEARCH("I", $G68))), "N", "Y"), "")</f>
        <v>N</v>
      </c>
      <c r="Y68" s="125" t="str">
        <f>IF(NOT(ISERROR(SEARCH("I", L68))), IF(AND(ISERROR(SEARCH("I", H68)), ISERROR(SEARCH("I", $G68))), "N", "Y"), "")</f>
        <v/>
      </c>
      <c r="Z68" s="125" t="str">
        <f>IF(NOT(ISERROR(SEARCH("I", M68))), IF(AND(ISERROR(SEARCH("I", I68)), ISERROR(SEARCH("I", $G68))), "N", "Y"), "")</f>
        <v/>
      </c>
      <c r="AA68" s="127" t="str">
        <f>IF(NOT(ISERROR(SEARCH("I", N68))), IF(AND(ISERROR(SEARCH("I", J68)), ISERROR(SEARCH("I", $G68))), "N", "Y"), "")</f>
        <v/>
      </c>
      <c r="AB68" s="245">
        <f>IF(OR(NOT(ISERROR(SEARCH("I", G68))),NOT(ISERROR(SEARCH("I", H68))), NOT(ISERROR(SEARCH("I", I68))), NOT(ISERROR(SEARCH("I", J68)))), 1, 0)</f>
        <v>0</v>
      </c>
      <c r="AD68" s="123" t="str">
        <f>IF(NOT(ISERROR(SEARCH("E", K68))), IF(AND(ISERROR(SEARCH("E", G68)), ISERROR(SEARCH("E", $G68))), "N", "Y"), "")</f>
        <v/>
      </c>
      <c r="AE68" s="125" t="str">
        <f>IF(NOT(ISERROR(SEARCH("E", L68))), IF(AND(ISERROR(SEARCH("E", H68)), ISERROR(SEARCH("E", $G68))), "N", "Y"), "")</f>
        <v/>
      </c>
      <c r="AF68" s="125" t="str">
        <f>IF(NOT(ISERROR(SEARCH("E", M68))), IF(AND(ISERROR(SEARCH("E", I68)), ISERROR(SEARCH("E", $G68))), "N", "Y"), "")</f>
        <v/>
      </c>
      <c r="AG68" s="127" t="str">
        <f>IF(NOT(ISERROR(SEARCH("E", N68))), IF(AND(ISERROR(SEARCH("E", J68)), ISERROR(SEARCH("E", $G68))), "N", "Y"), "")</f>
        <v/>
      </c>
      <c r="AH68" s="245">
        <f>IF(OR(NOT(ISERROR(SEARCH("E", G68))),NOT(ISERROR(SEARCH("E", H68))), NOT(ISERROR(SEARCH("E", I68))), NOT(ISERROR(SEARCH("E", J68)))), IF(AB68=1, 0, 1), 0)</f>
        <v>0</v>
      </c>
      <c r="AI68" s="245">
        <f>IF(OR(NOT(ISERROR(SEARCH("E", G68))),NOT(ISERROR(SEARCH("E", H68))), NOT(ISERROR(SEARCH("E", I68))), NOT(ISERROR(SEARCH("E", J68)))), IF(AB68=1, 0, 1), 0)</f>
        <v>0</v>
      </c>
      <c r="AK68" s="123" t="s">
        <v>204</v>
      </c>
      <c r="AL68" s="125"/>
      <c r="AM68" s="125"/>
      <c r="AN68" s="126"/>
      <c r="AO68" s="75">
        <f>IF(OR(AND($T68&lt;&gt;"Y", X68="N"), AND($U68&lt;&gt;"Y", AD68="N")), 1, 0)</f>
        <v>1</v>
      </c>
      <c r="AP68" s="75">
        <f>IF(OR(AND($T68&lt;&gt;"Y", Y68="N"), AND($U68&lt;&gt;"Y", AE68="N")), 1, 0)</f>
        <v>0</v>
      </c>
      <c r="AQ68" s="75">
        <f>IF(OR(AND($T68&lt;&gt;"Y", Z68="N"), AND($U68&lt;&gt;"Y", AF68="N")), 1, 0)</f>
        <v>0</v>
      </c>
      <c r="AR68" s="128">
        <f>IF(OR(AND($T68&lt;&gt;"Y", AA68="N"), AND($U68="", AG68="N")), 1, 0)</f>
        <v>0</v>
      </c>
      <c r="AS68" s="245">
        <f t="shared" ref="AS68:AS75" si="96">IF(SUM(AO68:AR68)&gt;0, 1, 0)</f>
        <v>1</v>
      </c>
      <c r="AU68" s="129"/>
      <c r="AV68" s="75"/>
      <c r="AW68" s="75"/>
      <c r="AX68" s="75"/>
      <c r="AY68" s="75" t="s">
        <v>499</v>
      </c>
      <c r="AZ68" s="75" t="s">
        <v>499</v>
      </c>
      <c r="BA68" s="75" t="s">
        <v>499</v>
      </c>
      <c r="BB68" s="75" t="s">
        <v>499</v>
      </c>
      <c r="BC68" s="128"/>
      <c r="BE68" s="129"/>
      <c r="BF68" s="75"/>
      <c r="BG68" s="75"/>
      <c r="BH68" s="75"/>
      <c r="BI68" s="75" t="s">
        <v>498</v>
      </c>
      <c r="BJ68" s="75" t="s">
        <v>498</v>
      </c>
      <c r="BK68" s="75" t="s">
        <v>498</v>
      </c>
      <c r="BL68" s="75" t="s">
        <v>498</v>
      </c>
      <c r="BM68" s="128"/>
      <c r="BO68" s="129" t="str">
        <f>IF(OR(AND(AU68="I", OR(Physical_Building="Y", Physical_Building="Partial")),AND(AV68="I", OR(ME_Plant="Y", ME_Plant="Partial")), AND(AW68="I", OR(Data_Floor="Y", Data_Floor="Partial")), AND(AX68="I", OR(Racks="Y", Racks="Partial")), AND(AY68="I", OR(IT_Equipment="Y", IT_Equipment="Partial")), AND(AZ68="I", OR(Operating_System="Y", Operating_System="Partial")), AND(BA68="I", OR(Software="Y", Software="Partial")), AND(BB68="I", OR(Business_Process="Y", Business_Process="Partial")), AND(BC68="I", Full_Control="Y")), "I", "")</f>
        <v>I</v>
      </c>
      <c r="BP68" s="128" t="str">
        <f>IF(OR(AND(BE68="E", OR(Physical_Building="N", Physical_Building="Partial")),AND(BF68="E", OR(ME_Plant="N", ME_Plant="Partial")), AND(BG68="E", OR(Data_Floor="N", Data_Floor="Partial")), AND(BH68="E", OR(Racks="N", Racks="Partial")), AND(BI68="E", OR(IT_Equipment="N", IT_Equipment="Partial")), AND(BJ68="E", OR(Operating_System="N", Operating_System="Partial")), AND(BK68="E", OR(Software="N", Software="Partial")), AND(BL68="E", OR(Business_Process="N", Business_Process="Partial")), AND(BM68="E", Full_Control="N")), "E", "")</f>
        <v/>
      </c>
      <c r="BQ68" s="128" t="str">
        <f>IF(BO68="I",IF(BP68="E","I &amp; E","I"),IF(BP68="E","E",""))</f>
        <v>I</v>
      </c>
      <c r="BS68" s="212"/>
      <c r="BT68" s="208"/>
      <c r="BU68" s="208"/>
      <c r="BV68" s="204" t="s">
        <v>49</v>
      </c>
    </row>
    <row r="69" spans="1:74" ht="38.25">
      <c r="A69" s="123" t="s">
        <v>317</v>
      </c>
      <c r="B69" s="354" t="s">
        <v>579</v>
      </c>
      <c r="C69" s="124">
        <v>5</v>
      </c>
      <c r="D69" s="72" t="str">
        <f t="shared" si="17"/>
        <v>N</v>
      </c>
      <c r="E69" s="278"/>
      <c r="F69" s="250"/>
      <c r="G69" s="156"/>
      <c r="H69" s="156"/>
      <c r="I69" s="156"/>
      <c r="J69" s="236"/>
      <c r="K69" s="125" t="str">
        <f t="shared" si="71"/>
        <v>I</v>
      </c>
      <c r="L69" s="125" t="str">
        <f t="shared" si="72"/>
        <v/>
      </c>
      <c r="M69" s="125" t="str">
        <f t="shared" si="73"/>
        <v/>
      </c>
      <c r="N69" s="126" t="str">
        <f t="shared" si="74"/>
        <v/>
      </c>
      <c r="O69" s="241"/>
      <c r="P69" s="241"/>
      <c r="Q69" s="241"/>
      <c r="R69" s="241"/>
      <c r="T69" s="123" t="str">
        <f t="shared" si="75"/>
        <v/>
      </c>
      <c r="U69" s="127" t="str">
        <f t="shared" si="70"/>
        <v/>
      </c>
      <c r="V69" s="245">
        <f t="shared" si="95"/>
        <v>0</v>
      </c>
      <c r="X69" s="123" t="str">
        <f t="shared" si="76"/>
        <v>N</v>
      </c>
      <c r="Y69" s="125" t="str">
        <f t="shared" si="77"/>
        <v/>
      </c>
      <c r="Z69" s="125" t="str">
        <f t="shared" si="78"/>
        <v/>
      </c>
      <c r="AA69" s="127" t="str">
        <f t="shared" si="79"/>
        <v/>
      </c>
      <c r="AB69" s="245">
        <f t="shared" si="80"/>
        <v>0</v>
      </c>
      <c r="AD69" s="123" t="str">
        <f t="shared" si="81"/>
        <v/>
      </c>
      <c r="AE69" s="125" t="str">
        <f t="shared" si="82"/>
        <v/>
      </c>
      <c r="AF69" s="125" t="str">
        <f t="shared" si="83"/>
        <v/>
      </c>
      <c r="AG69" s="127" t="str">
        <f t="shared" si="84"/>
        <v/>
      </c>
      <c r="AH69" s="245">
        <f t="shared" si="88"/>
        <v>0</v>
      </c>
      <c r="AI69" s="245">
        <f t="shared" si="85"/>
        <v>0</v>
      </c>
      <c r="AK69" s="123" t="s">
        <v>204</v>
      </c>
      <c r="AL69" s="125"/>
      <c r="AM69" s="125"/>
      <c r="AN69" s="126"/>
      <c r="AO69" s="75">
        <f t="shared" si="54"/>
        <v>1</v>
      </c>
      <c r="AP69" s="75">
        <f t="shared" si="55"/>
        <v>0</v>
      </c>
      <c r="AQ69" s="75">
        <f t="shared" si="56"/>
        <v>0</v>
      </c>
      <c r="AR69" s="128">
        <f t="shared" si="57"/>
        <v>0</v>
      </c>
      <c r="AS69" s="245">
        <f t="shared" si="96"/>
        <v>1</v>
      </c>
      <c r="AU69" s="129"/>
      <c r="AV69" s="75"/>
      <c r="AW69" s="75"/>
      <c r="AX69" s="75"/>
      <c r="AY69" s="75" t="s">
        <v>499</v>
      </c>
      <c r="AZ69" s="75" t="s">
        <v>499</v>
      </c>
      <c r="BA69" s="75" t="s">
        <v>499</v>
      </c>
      <c r="BB69" s="75" t="s">
        <v>499</v>
      </c>
      <c r="BC69" s="128"/>
      <c r="BE69" s="129"/>
      <c r="BF69" s="75"/>
      <c r="BG69" s="75"/>
      <c r="BH69" s="75"/>
      <c r="BI69" s="75" t="s">
        <v>498</v>
      </c>
      <c r="BJ69" s="75" t="s">
        <v>498</v>
      </c>
      <c r="BK69" s="75" t="s">
        <v>498</v>
      </c>
      <c r="BL69" s="75" t="s">
        <v>498</v>
      </c>
      <c r="BM69" s="128"/>
      <c r="BO69" s="129" t="str">
        <f t="shared" si="86"/>
        <v>I</v>
      </c>
      <c r="BP69" s="128" t="str">
        <f t="shared" si="87"/>
        <v/>
      </c>
      <c r="BQ69" s="128" t="str">
        <f t="shared" si="19"/>
        <v>I</v>
      </c>
      <c r="BS69" s="212"/>
      <c r="BT69" s="208"/>
      <c r="BU69" s="208"/>
      <c r="BV69" s="204" t="s">
        <v>49</v>
      </c>
    </row>
    <row r="70" spans="1:74" ht="23.25" customHeight="1">
      <c r="A70" s="329" t="s">
        <v>318</v>
      </c>
      <c r="B70" s="355" t="s">
        <v>323</v>
      </c>
      <c r="C70" s="330">
        <v>5</v>
      </c>
      <c r="D70" s="72" t="str">
        <f t="shared" si="17"/>
        <v/>
      </c>
      <c r="E70" s="331"/>
      <c r="F70" s="332"/>
      <c r="G70" s="333"/>
      <c r="H70" s="333"/>
      <c r="I70" s="333"/>
      <c r="J70" s="334"/>
      <c r="K70" s="335" t="str">
        <f t="shared" si="71"/>
        <v/>
      </c>
      <c r="L70" s="335" t="str">
        <f t="shared" si="72"/>
        <v/>
      </c>
      <c r="M70" s="335" t="str">
        <f t="shared" si="73"/>
        <v/>
      </c>
      <c r="N70" s="336" t="str">
        <f t="shared" si="74"/>
        <v/>
      </c>
      <c r="O70" s="337"/>
      <c r="P70" s="337"/>
      <c r="Q70" s="337"/>
      <c r="R70" s="337"/>
      <c r="T70" s="329" t="str">
        <f t="shared" si="75"/>
        <v/>
      </c>
      <c r="U70" s="338" t="str">
        <f t="shared" si="70"/>
        <v/>
      </c>
      <c r="V70" s="245">
        <f t="shared" si="95"/>
        <v>0</v>
      </c>
      <c r="X70" s="329" t="str">
        <f t="shared" si="76"/>
        <v/>
      </c>
      <c r="Y70" s="335" t="str">
        <f t="shared" si="77"/>
        <v/>
      </c>
      <c r="Z70" s="335" t="str">
        <f t="shared" si="78"/>
        <v/>
      </c>
      <c r="AA70" s="338" t="str">
        <f t="shared" si="79"/>
        <v/>
      </c>
      <c r="AB70" s="245">
        <f t="shared" si="80"/>
        <v>0</v>
      </c>
      <c r="AD70" s="329" t="str">
        <f t="shared" si="81"/>
        <v/>
      </c>
      <c r="AE70" s="335" t="str">
        <f t="shared" si="82"/>
        <v/>
      </c>
      <c r="AF70" s="335" t="str">
        <f t="shared" si="83"/>
        <v/>
      </c>
      <c r="AG70" s="338" t="str">
        <f t="shared" si="84"/>
        <v/>
      </c>
      <c r="AH70" s="245">
        <f t="shared" si="88"/>
        <v>0</v>
      </c>
      <c r="AI70" s="245">
        <f t="shared" si="85"/>
        <v>0</v>
      </c>
      <c r="AK70" s="329"/>
      <c r="AL70" s="335"/>
      <c r="AM70" s="335"/>
      <c r="AN70" s="336"/>
      <c r="AO70" s="75">
        <v>0</v>
      </c>
      <c r="AP70" s="75">
        <f t="shared" si="55"/>
        <v>0</v>
      </c>
      <c r="AQ70" s="75">
        <f t="shared" si="56"/>
        <v>0</v>
      </c>
      <c r="AR70" s="128">
        <f t="shared" si="57"/>
        <v>0</v>
      </c>
      <c r="AS70" s="245">
        <f t="shared" si="96"/>
        <v>0</v>
      </c>
      <c r="AU70" s="129"/>
      <c r="AV70" s="75"/>
      <c r="AW70" s="75"/>
      <c r="AX70" s="75"/>
      <c r="AY70" s="75"/>
      <c r="AZ70" s="75"/>
      <c r="BA70" s="75"/>
      <c r="BB70" s="75"/>
      <c r="BC70" s="128"/>
      <c r="BE70" s="129"/>
      <c r="BF70" s="75"/>
      <c r="BG70" s="75"/>
      <c r="BH70" s="75"/>
      <c r="BI70" s="75" t="s">
        <v>498</v>
      </c>
      <c r="BJ70" s="75" t="s">
        <v>498</v>
      </c>
      <c r="BK70" s="75" t="s">
        <v>498</v>
      </c>
      <c r="BL70" s="75" t="s">
        <v>498</v>
      </c>
      <c r="BM70" s="128"/>
      <c r="BO70" s="129" t="str">
        <f t="shared" si="86"/>
        <v/>
      </c>
      <c r="BP70" s="128" t="str">
        <f t="shared" si="87"/>
        <v/>
      </c>
      <c r="BQ70" s="128" t="str">
        <f t="shared" si="19"/>
        <v/>
      </c>
      <c r="BS70" s="212"/>
      <c r="BT70" s="208"/>
      <c r="BU70" s="208"/>
      <c r="BV70" s="204"/>
    </row>
    <row r="71" spans="1:74" ht="23.25" customHeight="1">
      <c r="A71" s="276" t="s">
        <v>319</v>
      </c>
      <c r="B71" s="354" t="s">
        <v>324</v>
      </c>
      <c r="C71" s="277">
        <v>5</v>
      </c>
      <c r="D71" s="72" t="str">
        <f t="shared" si="17"/>
        <v>N</v>
      </c>
      <c r="E71" s="303"/>
      <c r="F71" s="304"/>
      <c r="G71" s="305"/>
      <c r="H71" s="305"/>
      <c r="I71" s="305"/>
      <c r="J71" s="306"/>
      <c r="K71" s="291" t="str">
        <f t="shared" si="71"/>
        <v>I</v>
      </c>
      <c r="L71" s="291" t="str">
        <f t="shared" si="72"/>
        <v/>
      </c>
      <c r="M71" s="291" t="str">
        <f t="shared" si="73"/>
        <v/>
      </c>
      <c r="N71" s="307" t="str">
        <f t="shared" si="74"/>
        <v/>
      </c>
      <c r="O71" s="308"/>
      <c r="P71" s="308"/>
      <c r="Q71" s="308"/>
      <c r="R71" s="308"/>
      <c r="T71" s="276" t="str">
        <f t="shared" si="75"/>
        <v/>
      </c>
      <c r="U71" s="292" t="str">
        <f t="shared" si="70"/>
        <v/>
      </c>
      <c r="V71" s="245">
        <f t="shared" si="95"/>
        <v>0</v>
      </c>
      <c r="X71" s="276" t="str">
        <f t="shared" si="76"/>
        <v>N</v>
      </c>
      <c r="Y71" s="291" t="str">
        <f t="shared" si="77"/>
        <v/>
      </c>
      <c r="Z71" s="291" t="str">
        <f t="shared" si="78"/>
        <v/>
      </c>
      <c r="AA71" s="292" t="str">
        <f t="shared" si="79"/>
        <v/>
      </c>
      <c r="AB71" s="245">
        <f t="shared" si="80"/>
        <v>0</v>
      </c>
      <c r="AD71" s="276" t="str">
        <f t="shared" si="81"/>
        <v/>
      </c>
      <c r="AE71" s="291" t="str">
        <f t="shared" si="82"/>
        <v/>
      </c>
      <c r="AF71" s="291" t="str">
        <f t="shared" si="83"/>
        <v/>
      </c>
      <c r="AG71" s="292" t="str">
        <f t="shared" si="84"/>
        <v/>
      </c>
      <c r="AH71" s="245">
        <f t="shared" si="88"/>
        <v>0</v>
      </c>
      <c r="AI71" s="245">
        <f t="shared" si="85"/>
        <v>0</v>
      </c>
      <c r="AK71" s="276" t="s">
        <v>204</v>
      </c>
      <c r="AL71" s="291"/>
      <c r="AM71" s="291"/>
      <c r="AN71" s="307"/>
      <c r="AO71" s="75">
        <v>1</v>
      </c>
      <c r="AP71" s="75">
        <f t="shared" si="55"/>
        <v>0</v>
      </c>
      <c r="AQ71" s="75">
        <f t="shared" si="56"/>
        <v>0</v>
      </c>
      <c r="AR71" s="128">
        <f t="shared" si="57"/>
        <v>0</v>
      </c>
      <c r="AS71" s="245">
        <f t="shared" si="96"/>
        <v>1</v>
      </c>
      <c r="AU71" s="129"/>
      <c r="AV71" s="75"/>
      <c r="AW71" s="75"/>
      <c r="AX71" s="75"/>
      <c r="AY71" s="75" t="s">
        <v>499</v>
      </c>
      <c r="AZ71" s="75" t="s">
        <v>499</v>
      </c>
      <c r="BA71" s="75" t="s">
        <v>499</v>
      </c>
      <c r="BB71" s="75" t="s">
        <v>499</v>
      </c>
      <c r="BC71" s="128"/>
      <c r="BE71" s="129"/>
      <c r="BF71" s="75"/>
      <c r="BG71" s="75"/>
      <c r="BH71" s="75"/>
      <c r="BI71" s="75" t="s">
        <v>498</v>
      </c>
      <c r="BJ71" s="75" t="s">
        <v>498</v>
      </c>
      <c r="BK71" s="75" t="s">
        <v>498</v>
      </c>
      <c r="BL71" s="75" t="s">
        <v>498</v>
      </c>
      <c r="BM71" s="128"/>
      <c r="BO71" s="129" t="str">
        <f t="shared" si="86"/>
        <v>I</v>
      </c>
      <c r="BP71" s="128" t="str">
        <f t="shared" si="87"/>
        <v/>
      </c>
      <c r="BQ71" s="128" t="str">
        <f t="shared" si="19"/>
        <v>I</v>
      </c>
      <c r="BS71" s="212"/>
      <c r="BT71" s="208"/>
      <c r="BU71" s="208"/>
      <c r="BV71" s="204"/>
    </row>
    <row r="72" spans="1:74" ht="23.25" customHeight="1">
      <c r="A72" s="276" t="s">
        <v>320</v>
      </c>
      <c r="B72" s="354" t="s">
        <v>325</v>
      </c>
      <c r="C72" s="277">
        <v>4</v>
      </c>
      <c r="D72" s="72" t="str">
        <f t="shared" si="17"/>
        <v>N</v>
      </c>
      <c r="E72" s="303"/>
      <c r="F72" s="304"/>
      <c r="G72" s="305"/>
      <c r="H72" s="305"/>
      <c r="I72" s="305"/>
      <c r="J72" s="306"/>
      <c r="K72" s="291" t="str">
        <f t="shared" si="71"/>
        <v>I</v>
      </c>
      <c r="L72" s="291" t="str">
        <f t="shared" si="72"/>
        <v/>
      </c>
      <c r="M72" s="291" t="str">
        <f t="shared" si="73"/>
        <v/>
      </c>
      <c r="N72" s="307" t="str">
        <f t="shared" si="74"/>
        <v/>
      </c>
      <c r="O72" s="308"/>
      <c r="P72" s="308"/>
      <c r="Q72" s="308"/>
      <c r="R72" s="308"/>
      <c r="T72" s="276" t="str">
        <f t="shared" si="75"/>
        <v/>
      </c>
      <c r="U72" s="292" t="str">
        <f t="shared" si="70"/>
        <v/>
      </c>
      <c r="V72" s="245">
        <f t="shared" si="95"/>
        <v>0</v>
      </c>
      <c r="X72" s="276" t="str">
        <f t="shared" si="76"/>
        <v>N</v>
      </c>
      <c r="Y72" s="291" t="str">
        <f t="shared" si="77"/>
        <v/>
      </c>
      <c r="Z72" s="291" t="str">
        <f t="shared" si="78"/>
        <v/>
      </c>
      <c r="AA72" s="292" t="str">
        <f t="shared" si="79"/>
        <v/>
      </c>
      <c r="AB72" s="245">
        <f t="shared" si="80"/>
        <v>0</v>
      </c>
      <c r="AD72" s="276" t="str">
        <f t="shared" si="81"/>
        <v/>
      </c>
      <c r="AE72" s="291" t="str">
        <f t="shared" si="82"/>
        <v/>
      </c>
      <c r="AF72" s="291" t="str">
        <f t="shared" si="83"/>
        <v/>
      </c>
      <c r="AG72" s="292" t="str">
        <f t="shared" si="84"/>
        <v/>
      </c>
      <c r="AH72" s="245">
        <f t="shared" si="88"/>
        <v>0</v>
      </c>
      <c r="AI72" s="245">
        <f t="shared" si="85"/>
        <v>0</v>
      </c>
      <c r="AK72" s="276" t="s">
        <v>204</v>
      </c>
      <c r="AL72" s="291"/>
      <c r="AM72" s="291"/>
      <c r="AN72" s="307"/>
      <c r="AO72" s="75">
        <v>1</v>
      </c>
      <c r="AP72" s="75">
        <f t="shared" si="55"/>
        <v>0</v>
      </c>
      <c r="AQ72" s="75">
        <f t="shared" si="56"/>
        <v>0</v>
      </c>
      <c r="AR72" s="128">
        <f t="shared" si="57"/>
        <v>0</v>
      </c>
      <c r="AS72" s="245">
        <f t="shared" si="96"/>
        <v>1</v>
      </c>
      <c r="AU72" s="129"/>
      <c r="AV72" s="75"/>
      <c r="AW72" s="75"/>
      <c r="AX72" s="75"/>
      <c r="AY72" s="75" t="s">
        <v>499</v>
      </c>
      <c r="AZ72" s="75" t="s">
        <v>499</v>
      </c>
      <c r="BA72" s="75" t="s">
        <v>499</v>
      </c>
      <c r="BB72" s="75" t="s">
        <v>499</v>
      </c>
      <c r="BC72" s="128"/>
      <c r="BE72" s="129"/>
      <c r="BF72" s="75"/>
      <c r="BG72" s="75"/>
      <c r="BH72" s="75"/>
      <c r="BI72" s="75" t="s">
        <v>498</v>
      </c>
      <c r="BJ72" s="75" t="s">
        <v>498</v>
      </c>
      <c r="BK72" s="75" t="s">
        <v>498</v>
      </c>
      <c r="BL72" s="75" t="s">
        <v>498</v>
      </c>
      <c r="BM72" s="128"/>
      <c r="BO72" s="129" t="str">
        <f t="shared" si="86"/>
        <v>I</v>
      </c>
      <c r="BP72" s="128" t="str">
        <f t="shared" si="87"/>
        <v/>
      </c>
      <c r="BQ72" s="128" t="str">
        <f t="shared" si="19"/>
        <v>I</v>
      </c>
      <c r="BS72" s="212"/>
      <c r="BT72" s="208"/>
      <c r="BU72" s="208"/>
      <c r="BV72" s="204"/>
    </row>
    <row r="73" spans="1:74" ht="22.5" customHeight="1">
      <c r="A73" s="276" t="s">
        <v>321</v>
      </c>
      <c r="B73" s="354" t="s">
        <v>580</v>
      </c>
      <c r="C73" s="277">
        <v>4</v>
      </c>
      <c r="D73" s="72" t="str">
        <f t="shared" si="17"/>
        <v>N</v>
      </c>
      <c r="E73" s="303"/>
      <c r="F73" s="304"/>
      <c r="G73" s="305"/>
      <c r="H73" s="305"/>
      <c r="I73" s="305"/>
      <c r="J73" s="306"/>
      <c r="K73" s="291" t="str">
        <f t="shared" si="71"/>
        <v>I</v>
      </c>
      <c r="L73" s="291" t="str">
        <f t="shared" si="72"/>
        <v/>
      </c>
      <c r="M73" s="291" t="str">
        <f t="shared" si="73"/>
        <v/>
      </c>
      <c r="N73" s="307" t="str">
        <f t="shared" si="74"/>
        <v/>
      </c>
      <c r="O73" s="308"/>
      <c r="P73" s="308"/>
      <c r="Q73" s="308"/>
      <c r="R73" s="308"/>
      <c r="T73" s="276" t="str">
        <f t="shared" si="75"/>
        <v/>
      </c>
      <c r="U73" s="292" t="str">
        <f t="shared" si="70"/>
        <v/>
      </c>
      <c r="V73" s="245">
        <f t="shared" si="95"/>
        <v>0</v>
      </c>
      <c r="X73" s="276" t="str">
        <f t="shared" si="76"/>
        <v>N</v>
      </c>
      <c r="Y73" s="291" t="str">
        <f t="shared" si="77"/>
        <v/>
      </c>
      <c r="Z73" s="291" t="str">
        <f t="shared" si="78"/>
        <v/>
      </c>
      <c r="AA73" s="292" t="str">
        <f t="shared" si="79"/>
        <v/>
      </c>
      <c r="AB73" s="245">
        <f t="shared" si="80"/>
        <v>0</v>
      </c>
      <c r="AD73" s="276" t="str">
        <f t="shared" si="81"/>
        <v/>
      </c>
      <c r="AE73" s="291" t="str">
        <f t="shared" si="82"/>
        <v/>
      </c>
      <c r="AF73" s="291" t="str">
        <f t="shared" si="83"/>
        <v/>
      </c>
      <c r="AG73" s="292" t="str">
        <f t="shared" si="84"/>
        <v/>
      </c>
      <c r="AH73" s="245">
        <f t="shared" si="88"/>
        <v>0</v>
      </c>
      <c r="AI73" s="245">
        <f t="shared" si="85"/>
        <v>0</v>
      </c>
      <c r="AK73" s="276" t="s">
        <v>204</v>
      </c>
      <c r="AL73" s="291"/>
      <c r="AM73" s="291"/>
      <c r="AN73" s="307"/>
      <c r="AO73" s="75">
        <v>1</v>
      </c>
      <c r="AP73" s="75">
        <f t="shared" si="55"/>
        <v>0</v>
      </c>
      <c r="AQ73" s="75">
        <f t="shared" si="56"/>
        <v>0</v>
      </c>
      <c r="AR73" s="128">
        <f t="shared" si="57"/>
        <v>0</v>
      </c>
      <c r="AS73" s="245">
        <f t="shared" si="96"/>
        <v>1</v>
      </c>
      <c r="AU73" s="129"/>
      <c r="AV73" s="75"/>
      <c r="AW73" s="75"/>
      <c r="AX73" s="75"/>
      <c r="AY73" s="75" t="s">
        <v>499</v>
      </c>
      <c r="AZ73" s="75" t="s">
        <v>499</v>
      </c>
      <c r="BA73" s="75" t="s">
        <v>499</v>
      </c>
      <c r="BB73" s="75" t="s">
        <v>499</v>
      </c>
      <c r="BC73" s="128"/>
      <c r="BE73" s="129"/>
      <c r="BF73" s="75"/>
      <c r="BG73" s="75"/>
      <c r="BH73" s="75"/>
      <c r="BI73" s="75" t="s">
        <v>498</v>
      </c>
      <c r="BJ73" s="75" t="s">
        <v>498</v>
      </c>
      <c r="BK73" s="75" t="s">
        <v>498</v>
      </c>
      <c r="BL73" s="75" t="s">
        <v>498</v>
      </c>
      <c r="BM73" s="128"/>
      <c r="BO73" s="129" t="str">
        <f t="shared" si="86"/>
        <v>I</v>
      </c>
      <c r="BP73" s="128" t="str">
        <f t="shared" si="87"/>
        <v/>
      </c>
      <c r="BQ73" s="128" t="str">
        <f t="shared" si="19"/>
        <v>I</v>
      </c>
      <c r="BS73" s="212"/>
      <c r="BT73" s="208"/>
      <c r="BU73" s="208"/>
      <c r="BV73" s="204"/>
    </row>
    <row r="74" spans="1:74" ht="26.25" customHeight="1">
      <c r="A74" s="129" t="s">
        <v>326</v>
      </c>
      <c r="B74" s="345" t="s">
        <v>121</v>
      </c>
      <c r="C74" s="130">
        <v>4</v>
      </c>
      <c r="D74" s="72" t="str">
        <f t="shared" si="17"/>
        <v/>
      </c>
      <c r="E74" s="279"/>
      <c r="F74" s="280"/>
      <c r="G74" s="157"/>
      <c r="H74" s="157"/>
      <c r="I74" s="157"/>
      <c r="J74" s="158"/>
      <c r="K74" s="75" t="str">
        <f t="shared" si="71"/>
        <v/>
      </c>
      <c r="L74" s="75" t="str">
        <f t="shared" si="72"/>
        <v/>
      </c>
      <c r="M74" s="75" t="str">
        <f t="shared" si="73"/>
        <v/>
      </c>
      <c r="N74" s="131" t="str">
        <f t="shared" si="74"/>
        <v/>
      </c>
      <c r="O74" s="240"/>
      <c r="P74" s="240"/>
      <c r="Q74" s="240"/>
      <c r="R74" s="240"/>
      <c r="T74" s="129" t="str">
        <f t="shared" si="75"/>
        <v/>
      </c>
      <c r="U74" s="128" t="str">
        <f t="shared" si="70"/>
        <v/>
      </c>
      <c r="V74" s="245">
        <f t="shared" si="95"/>
        <v>0</v>
      </c>
      <c r="X74" s="129" t="str">
        <f t="shared" si="76"/>
        <v/>
      </c>
      <c r="Y74" s="75" t="str">
        <f t="shared" si="77"/>
        <v/>
      </c>
      <c r="Z74" s="75" t="str">
        <f t="shared" si="78"/>
        <v/>
      </c>
      <c r="AA74" s="128" t="str">
        <f t="shared" si="79"/>
        <v/>
      </c>
      <c r="AB74" s="245">
        <f t="shared" si="80"/>
        <v>0</v>
      </c>
      <c r="AD74" s="129" t="str">
        <f t="shared" si="81"/>
        <v/>
      </c>
      <c r="AE74" s="75" t="str">
        <f t="shared" si="82"/>
        <v/>
      </c>
      <c r="AF74" s="75" t="str">
        <f t="shared" si="83"/>
        <v/>
      </c>
      <c r="AG74" s="128" t="str">
        <f t="shared" si="84"/>
        <v/>
      </c>
      <c r="AH74" s="245">
        <f t="shared" si="88"/>
        <v>0</v>
      </c>
      <c r="AI74" s="245">
        <f t="shared" si="85"/>
        <v>0</v>
      </c>
      <c r="AK74" s="129"/>
      <c r="AL74" s="75"/>
      <c r="AM74" s="75"/>
      <c r="AN74" s="131"/>
      <c r="AO74" s="75">
        <f t="shared" si="54"/>
        <v>0</v>
      </c>
      <c r="AP74" s="75">
        <f t="shared" si="55"/>
        <v>0</v>
      </c>
      <c r="AQ74" s="75">
        <f t="shared" si="56"/>
        <v>0</v>
      </c>
      <c r="AR74" s="128">
        <f t="shared" si="57"/>
        <v>0</v>
      </c>
      <c r="AS74" s="245">
        <f t="shared" si="96"/>
        <v>0</v>
      </c>
      <c r="AU74" s="129"/>
      <c r="AV74" s="75"/>
      <c r="AW74" s="75"/>
      <c r="AX74" s="75"/>
      <c r="AY74" s="75"/>
      <c r="AZ74" s="75"/>
      <c r="BA74" s="75"/>
      <c r="BB74" s="75"/>
      <c r="BC74" s="128"/>
      <c r="BE74" s="129"/>
      <c r="BF74" s="75"/>
      <c r="BG74" s="75"/>
      <c r="BH74" s="75"/>
      <c r="BI74" s="75"/>
      <c r="BJ74" s="75"/>
      <c r="BK74" s="75"/>
      <c r="BL74" s="75"/>
      <c r="BM74" s="128"/>
      <c r="BO74" s="129" t="str">
        <f t="shared" si="86"/>
        <v/>
      </c>
      <c r="BP74" s="128" t="str">
        <f t="shared" si="87"/>
        <v/>
      </c>
      <c r="BQ74" s="128" t="str">
        <f t="shared" si="19"/>
        <v/>
      </c>
      <c r="BS74" s="212"/>
      <c r="BT74" s="208"/>
      <c r="BU74" s="208"/>
      <c r="BV74" s="204"/>
    </row>
    <row r="75" spans="1:74" ht="38.25">
      <c r="A75" s="361" t="s">
        <v>521</v>
      </c>
      <c r="B75" s="293" t="s">
        <v>522</v>
      </c>
      <c r="C75" s="265">
        <v>4</v>
      </c>
      <c r="D75" s="72" t="str">
        <f>IF(BQ75="", "", IF(AS75=1, "N", "Y"))</f>
        <v>N</v>
      </c>
      <c r="E75" s="278"/>
      <c r="F75" s="250"/>
      <c r="G75" s="156"/>
      <c r="H75" s="156"/>
      <c r="I75" s="156"/>
      <c r="J75" s="236"/>
      <c r="K75" s="125" t="str">
        <f>IF(AK75="Y", $BQ75, "")</f>
        <v>I</v>
      </c>
      <c r="L75" s="125" t="str">
        <f>IF(AL75="Y", $BQ75, "")</f>
        <v/>
      </c>
      <c r="M75" s="125" t="str">
        <f>IF(AM75="Y", $BQ75, "")</f>
        <v/>
      </c>
      <c r="N75" s="126" t="str">
        <f>IF(AN75="Y", $BQ75, "")</f>
        <v/>
      </c>
      <c r="O75" s="241"/>
      <c r="P75" s="241"/>
      <c r="Q75" s="241"/>
      <c r="R75" s="241"/>
      <c r="T75" s="123" t="str">
        <f>IF(E75="", "", IF(E75&lt;DATE(YEAR(Application_Date)+3,MONTH(Application_Date),DAY(Application_Date)), "Y", "N"))</f>
        <v/>
      </c>
      <c r="U75" s="127" t="str">
        <f>IF(F75="", "", IF(F75&lt;DATE(YEAR(Application_Date)+3,MONTH(Application_Date),DAY(Application_Date)), "Y", "N"))</f>
        <v/>
      </c>
      <c r="V75" s="245">
        <f t="shared" si="95"/>
        <v>0</v>
      </c>
      <c r="X75" s="123" t="str">
        <f>IF(NOT(ISERROR(SEARCH("I", K75))), IF(AND(ISERROR(SEARCH("I", G75)), ISERROR(SEARCH("I", $G75))), "N", "Y"), "")</f>
        <v>N</v>
      </c>
      <c r="Y75" s="125" t="str">
        <f>IF(NOT(ISERROR(SEARCH("I", L75))), IF(AND(ISERROR(SEARCH("I", H75)), ISERROR(SEARCH("I", $G75))), "N", "Y"), "")</f>
        <v/>
      </c>
      <c r="Z75" s="125" t="str">
        <f>IF(NOT(ISERROR(SEARCH("I", M75))), IF(AND(ISERROR(SEARCH("I", I75)), ISERROR(SEARCH("I", $G75))), "N", "Y"), "")</f>
        <v/>
      </c>
      <c r="AA75" s="127" t="str">
        <f>IF(NOT(ISERROR(SEARCH("I", N75))), IF(AND(ISERROR(SEARCH("I", J75)), ISERROR(SEARCH("I", $G75))), "N", "Y"), "")</f>
        <v/>
      </c>
      <c r="AB75" s="245">
        <f>IF(OR(NOT(ISERROR(SEARCH("I", G75))),NOT(ISERROR(SEARCH("I", H75))), NOT(ISERROR(SEARCH("I", I75))), NOT(ISERROR(SEARCH("I", J75)))), 1, 0)</f>
        <v>0</v>
      </c>
      <c r="AD75" s="123" t="str">
        <f>IF(NOT(ISERROR(SEARCH("E", K75))), IF(AND(ISERROR(SEARCH("E", G75)), ISERROR(SEARCH("E", $G75))), "N", "Y"), "")</f>
        <v/>
      </c>
      <c r="AE75" s="125" t="str">
        <f>IF(NOT(ISERROR(SEARCH("E", L75))), IF(AND(ISERROR(SEARCH("E", H75)), ISERROR(SEARCH("E", $G75))), "N", "Y"), "")</f>
        <v/>
      </c>
      <c r="AF75" s="125" t="str">
        <f>IF(NOT(ISERROR(SEARCH("E", M75))), IF(AND(ISERROR(SEARCH("E", I75)), ISERROR(SEARCH("E", $G75))), "N", "Y"), "")</f>
        <v/>
      </c>
      <c r="AG75" s="127" t="str">
        <f>IF(NOT(ISERROR(SEARCH("E", N75))), IF(AND(ISERROR(SEARCH("E", J75)), ISERROR(SEARCH("E", $G75))), "N", "Y"), "")</f>
        <v/>
      </c>
      <c r="AH75" s="245">
        <f>IF(OR(NOT(ISERROR(SEARCH("E", G75))),NOT(ISERROR(SEARCH("E", H75))), NOT(ISERROR(SEARCH("E", I75))), NOT(ISERROR(SEARCH("E", J75)))), IF(AB75=1, 0, 1), 0)</f>
        <v>0</v>
      </c>
      <c r="AI75" s="245">
        <f>IF(OR(NOT(ISERROR(SEARCH("E", G75))),NOT(ISERROR(SEARCH("E", H75))), NOT(ISERROR(SEARCH("E", I75))), NOT(ISERROR(SEARCH("E", J75)))), IF(AB75=1, 0, 1), 0)</f>
        <v>0</v>
      </c>
      <c r="AK75" s="123" t="s">
        <v>204</v>
      </c>
      <c r="AL75" s="125"/>
      <c r="AM75" s="125"/>
      <c r="AN75" s="126"/>
      <c r="AO75" s="75">
        <f>IF(OR(AND($T75&lt;&gt;"Y", X75="N"), AND($U75&lt;&gt;"Y", AD75="N")), 1, 0)</f>
        <v>1</v>
      </c>
      <c r="AP75" s="75">
        <f>IF(OR(AND($T75&lt;&gt;"Y", Y75="N"), AND($U75&lt;&gt;"Y", AE75="N")), 1, 0)</f>
        <v>0</v>
      </c>
      <c r="AQ75" s="75">
        <f>IF(OR(AND($T75&lt;&gt;"Y", Z75="N"), AND($U75&lt;&gt;"Y", AF75="N")), 1, 0)</f>
        <v>0</v>
      </c>
      <c r="AR75" s="128">
        <f>IF(OR(AND($T75&lt;&gt;"Y", AA75="N"), AND($U75="", AG75="N")), 1, 0)</f>
        <v>0</v>
      </c>
      <c r="AS75" s="245">
        <f t="shared" si="96"/>
        <v>1</v>
      </c>
      <c r="AU75" s="129"/>
      <c r="AV75" s="75"/>
      <c r="AW75" s="75"/>
      <c r="AX75" s="75"/>
      <c r="AY75" s="75" t="s">
        <v>499</v>
      </c>
      <c r="AZ75" s="75" t="s">
        <v>499</v>
      </c>
      <c r="BA75" s="75" t="s">
        <v>499</v>
      </c>
      <c r="BB75" s="75" t="s">
        <v>499</v>
      </c>
      <c r="BC75" s="128"/>
      <c r="BE75" s="129"/>
      <c r="BF75" s="75"/>
      <c r="BG75" s="75"/>
      <c r="BH75" s="75"/>
      <c r="BI75" s="75" t="s">
        <v>498</v>
      </c>
      <c r="BJ75" s="75" t="s">
        <v>498</v>
      </c>
      <c r="BK75" s="75" t="s">
        <v>498</v>
      </c>
      <c r="BL75" s="75" t="s">
        <v>498</v>
      </c>
      <c r="BM75" s="128"/>
      <c r="BO75" s="129" t="str">
        <f>IF(OR(AND(AU75="I", OR(Physical_Building="Y", Physical_Building="Partial")),AND(AV75="I", OR(ME_Plant="Y", ME_Plant="Partial")), AND(AW75="I", OR(Data_Floor="Y", Data_Floor="Partial")), AND(AX75="I", OR(Racks="Y", Racks="Partial")), AND(AY75="I", OR(IT_Equipment="Y", IT_Equipment="Partial")), AND(AZ75="I", OR(Operating_System="Y", Operating_System="Partial")), AND(BA75="I", OR(Software="Y", Software="Partial")), AND(BB75="I", OR(Business_Process="Y", Business_Process="Partial")), AND(BC75="I", Full_Control="Y")), "I", "")</f>
        <v>I</v>
      </c>
      <c r="BP75" s="128" t="str">
        <f>IF(OR(AND(BE75="E", OR(Physical_Building="N", Physical_Building="Partial")),AND(BF75="E", OR(ME_Plant="N", ME_Plant="Partial")), AND(BG75="E", OR(Data_Floor="N", Data_Floor="Partial")), AND(BH75="E", OR(Racks="N", Racks="Partial")), AND(BI75="E", OR(IT_Equipment="N", IT_Equipment="Partial")), AND(BJ75="E", OR(Operating_System="N", Operating_System="Partial")), AND(BK75="E", OR(Software="N", Software="Partial")), AND(BL75="E", OR(Business_Process="N", Business_Process="Partial")), AND(BM75="E", Full_Control="N")), "E", "")</f>
        <v/>
      </c>
      <c r="BQ75" s="128" t="str">
        <f>IF(BO75="I",IF(BP75="E","I &amp; E","I"),IF(BP75="E","E",""))</f>
        <v>I</v>
      </c>
      <c r="BS75" s="212" t="s">
        <v>547</v>
      </c>
      <c r="BT75" s="208" t="s">
        <v>548</v>
      </c>
      <c r="BU75" s="208" t="s">
        <v>550</v>
      </c>
      <c r="BV75" s="204" t="s">
        <v>549</v>
      </c>
    </row>
    <row r="76" spans="1:74">
      <c r="A76" s="129"/>
      <c r="B76" s="345"/>
      <c r="C76" s="130"/>
      <c r="D76" s="72" t="str">
        <f t="shared" si="17"/>
        <v/>
      </c>
      <c r="E76" s="279"/>
      <c r="F76" s="280"/>
      <c r="G76" s="157"/>
      <c r="H76" s="157"/>
      <c r="I76" s="157"/>
      <c r="J76" s="158"/>
      <c r="K76" s="75" t="str">
        <f t="shared" si="71"/>
        <v/>
      </c>
      <c r="L76" s="75" t="str">
        <f t="shared" si="72"/>
        <v/>
      </c>
      <c r="M76" s="75" t="str">
        <f t="shared" si="73"/>
        <v/>
      </c>
      <c r="N76" s="131" t="str">
        <f t="shared" si="74"/>
        <v/>
      </c>
      <c r="O76" s="240"/>
      <c r="P76" s="240"/>
      <c r="Q76" s="240"/>
      <c r="R76" s="240"/>
      <c r="T76" s="129" t="str">
        <f t="shared" si="75"/>
        <v/>
      </c>
      <c r="U76" s="128" t="str">
        <f t="shared" si="70"/>
        <v/>
      </c>
      <c r="V76" s="245"/>
      <c r="X76" s="129" t="str">
        <f t="shared" si="76"/>
        <v/>
      </c>
      <c r="Y76" s="75" t="str">
        <f t="shared" si="77"/>
        <v/>
      </c>
      <c r="Z76" s="75" t="str">
        <f t="shared" si="78"/>
        <v/>
      </c>
      <c r="AA76" s="128" t="str">
        <f t="shared" si="79"/>
        <v/>
      </c>
      <c r="AB76" s="245"/>
      <c r="AD76" s="129" t="str">
        <f t="shared" si="81"/>
        <v/>
      </c>
      <c r="AE76" s="75" t="str">
        <f t="shared" si="82"/>
        <v/>
      </c>
      <c r="AF76" s="75" t="str">
        <f t="shared" si="83"/>
        <v/>
      </c>
      <c r="AG76" s="128" t="str">
        <f t="shared" si="84"/>
        <v/>
      </c>
      <c r="AH76" s="245"/>
      <c r="AI76" s="245"/>
      <c r="AK76" s="129"/>
      <c r="AL76" s="75"/>
      <c r="AM76" s="75"/>
      <c r="AN76" s="131"/>
      <c r="AO76" s="75"/>
      <c r="AP76" s="75"/>
      <c r="AQ76" s="75"/>
      <c r="AR76" s="128"/>
      <c r="AS76" s="245"/>
      <c r="AU76" s="129"/>
      <c r="AV76" s="75"/>
      <c r="AW76" s="75"/>
      <c r="AX76" s="75"/>
      <c r="AY76" s="75"/>
      <c r="AZ76" s="75"/>
      <c r="BA76" s="75"/>
      <c r="BB76" s="75"/>
      <c r="BC76" s="128"/>
      <c r="BE76" s="129"/>
      <c r="BF76" s="75"/>
      <c r="BG76" s="75"/>
      <c r="BH76" s="75"/>
      <c r="BI76" s="75"/>
      <c r="BJ76" s="75"/>
      <c r="BK76" s="75"/>
      <c r="BL76" s="75"/>
      <c r="BM76" s="128"/>
      <c r="BO76" s="129" t="str">
        <f t="shared" si="86"/>
        <v/>
      </c>
      <c r="BP76" s="128" t="str">
        <f t="shared" si="87"/>
        <v/>
      </c>
      <c r="BQ76" s="128" t="str">
        <f t="shared" si="19"/>
        <v/>
      </c>
      <c r="BS76" s="212"/>
      <c r="BT76" s="208"/>
      <c r="BU76" s="208"/>
      <c r="BV76" s="204"/>
    </row>
    <row r="77" spans="1:74">
      <c r="A77" s="114" t="s">
        <v>181</v>
      </c>
      <c r="B77" s="115"/>
      <c r="C77" s="116"/>
      <c r="D77" s="72" t="str">
        <f t="shared" si="17"/>
        <v/>
      </c>
      <c r="E77" s="282"/>
      <c r="F77" s="283"/>
      <c r="G77" s="154"/>
      <c r="H77" s="154"/>
      <c r="I77" s="154"/>
      <c r="J77" s="155"/>
      <c r="K77" s="117" t="str">
        <f t="shared" si="71"/>
        <v/>
      </c>
      <c r="L77" s="117" t="str">
        <f t="shared" si="72"/>
        <v/>
      </c>
      <c r="M77" s="117" t="str">
        <f t="shared" si="73"/>
        <v/>
      </c>
      <c r="N77" s="115" t="str">
        <f t="shared" si="74"/>
        <v/>
      </c>
      <c r="O77" s="240"/>
      <c r="P77" s="240"/>
      <c r="Q77" s="240"/>
      <c r="R77" s="240"/>
      <c r="T77" s="118" t="str">
        <f t="shared" si="75"/>
        <v/>
      </c>
      <c r="U77" s="119" t="str">
        <f t="shared" si="70"/>
        <v/>
      </c>
      <c r="V77" s="245"/>
      <c r="X77" s="118" t="str">
        <f t="shared" si="76"/>
        <v/>
      </c>
      <c r="Y77" s="117" t="str">
        <f t="shared" si="77"/>
        <v/>
      </c>
      <c r="Z77" s="117" t="str">
        <f t="shared" si="78"/>
        <v/>
      </c>
      <c r="AA77" s="119" t="str">
        <f t="shared" si="79"/>
        <v/>
      </c>
      <c r="AB77" s="245"/>
      <c r="AD77" s="118" t="str">
        <f t="shared" si="81"/>
        <v/>
      </c>
      <c r="AE77" s="117" t="str">
        <f t="shared" si="82"/>
        <v/>
      </c>
      <c r="AF77" s="117" t="str">
        <f t="shared" si="83"/>
        <v/>
      </c>
      <c r="AG77" s="119" t="str">
        <f t="shared" si="84"/>
        <v/>
      </c>
      <c r="AH77" s="245"/>
      <c r="AI77" s="245"/>
      <c r="AK77" s="118"/>
      <c r="AL77" s="117"/>
      <c r="AM77" s="117"/>
      <c r="AN77" s="115"/>
      <c r="AO77" s="75"/>
      <c r="AP77" s="75"/>
      <c r="AQ77" s="75"/>
      <c r="AR77" s="128"/>
      <c r="AS77" s="245"/>
      <c r="AU77" s="129"/>
      <c r="AV77" s="75"/>
      <c r="AW77" s="75"/>
      <c r="AX77" s="75"/>
      <c r="AY77" s="75"/>
      <c r="AZ77" s="75"/>
      <c r="BA77" s="75"/>
      <c r="BB77" s="75"/>
      <c r="BC77" s="128"/>
      <c r="BE77" s="129"/>
      <c r="BF77" s="75"/>
      <c r="BG77" s="75"/>
      <c r="BH77" s="75"/>
      <c r="BI77" s="75"/>
      <c r="BJ77" s="75"/>
      <c r="BK77" s="75"/>
      <c r="BL77" s="75"/>
      <c r="BM77" s="128"/>
      <c r="BO77" s="129" t="str">
        <f t="shared" si="86"/>
        <v/>
      </c>
      <c r="BP77" s="128" t="str">
        <f t="shared" si="87"/>
        <v/>
      </c>
      <c r="BQ77" s="128" t="str">
        <f t="shared" si="19"/>
        <v/>
      </c>
      <c r="BS77" s="212"/>
      <c r="BT77" s="208"/>
      <c r="BU77" s="208"/>
      <c r="BV77" s="204"/>
    </row>
    <row r="78" spans="1:74" ht="38.25">
      <c r="A78" s="123" t="s">
        <v>30</v>
      </c>
      <c r="B78" s="344" t="s">
        <v>327</v>
      </c>
      <c r="C78" s="124">
        <v>3</v>
      </c>
      <c r="D78" s="72" t="str">
        <f t="shared" si="17"/>
        <v>N</v>
      </c>
      <c r="E78" s="278"/>
      <c r="F78" s="250"/>
      <c r="G78" s="156"/>
      <c r="H78" s="156"/>
      <c r="I78" s="156"/>
      <c r="J78" s="236"/>
      <c r="K78" s="125" t="str">
        <f t="shared" si="71"/>
        <v>I</v>
      </c>
      <c r="L78" s="125" t="str">
        <f t="shared" si="72"/>
        <v/>
      </c>
      <c r="M78" s="125" t="str">
        <f t="shared" si="73"/>
        <v/>
      </c>
      <c r="N78" s="126" t="str">
        <f t="shared" si="74"/>
        <v/>
      </c>
      <c r="O78" s="241"/>
      <c r="P78" s="241"/>
      <c r="Q78" s="241"/>
      <c r="R78" s="241"/>
      <c r="T78" s="123" t="str">
        <f t="shared" si="75"/>
        <v/>
      </c>
      <c r="U78" s="127" t="str">
        <f t="shared" si="70"/>
        <v/>
      </c>
      <c r="V78" s="245">
        <f t="shared" ref="V78:V83" si="97">IF(SUM(AB78, AH78)=0, IF(NOT(OR(T78="Y", U78="Y")), 0, 1), 0)</f>
        <v>0</v>
      </c>
      <c r="X78" s="123" t="str">
        <f t="shared" si="76"/>
        <v>N</v>
      </c>
      <c r="Y78" s="125" t="str">
        <f t="shared" si="77"/>
        <v/>
      </c>
      <c r="Z78" s="125" t="str">
        <f t="shared" si="78"/>
        <v/>
      </c>
      <c r="AA78" s="127" t="str">
        <f t="shared" si="79"/>
        <v/>
      </c>
      <c r="AB78" s="245">
        <f t="shared" si="80"/>
        <v>0</v>
      </c>
      <c r="AD78" s="123" t="str">
        <f t="shared" si="81"/>
        <v/>
      </c>
      <c r="AE78" s="125" t="str">
        <f t="shared" si="82"/>
        <v/>
      </c>
      <c r="AF78" s="125" t="str">
        <f t="shared" si="83"/>
        <v/>
      </c>
      <c r="AG78" s="127" t="str">
        <f t="shared" si="84"/>
        <v/>
      </c>
      <c r="AH78" s="245">
        <f t="shared" si="88"/>
        <v>0</v>
      </c>
      <c r="AI78" s="245">
        <f t="shared" si="85"/>
        <v>0</v>
      </c>
      <c r="AK78" s="123" t="s">
        <v>204</v>
      </c>
      <c r="AL78" s="125"/>
      <c r="AM78" s="125"/>
      <c r="AN78" s="126"/>
      <c r="AO78" s="75">
        <f t="shared" si="54"/>
        <v>1</v>
      </c>
      <c r="AP78" s="75">
        <f t="shared" si="55"/>
        <v>0</v>
      </c>
      <c r="AQ78" s="75">
        <f t="shared" si="56"/>
        <v>0</v>
      </c>
      <c r="AR78" s="128">
        <f t="shared" si="57"/>
        <v>0</v>
      </c>
      <c r="AS78" s="245">
        <f t="shared" ref="AS78:AS83" si="98">IF(SUM(AO78:AR78)&gt;0, 1, 0)</f>
        <v>1</v>
      </c>
      <c r="AU78" s="129"/>
      <c r="AV78" s="75"/>
      <c r="AW78" s="75"/>
      <c r="AX78" s="75"/>
      <c r="AY78" s="75"/>
      <c r="AZ78" s="75"/>
      <c r="BA78" s="75"/>
      <c r="BB78" s="75" t="s">
        <v>499</v>
      </c>
      <c r="BC78" s="128"/>
      <c r="BE78" s="129"/>
      <c r="BF78" s="75"/>
      <c r="BG78" s="75"/>
      <c r="BH78" s="75"/>
      <c r="BI78" s="75"/>
      <c r="BJ78" s="75"/>
      <c r="BK78" s="75"/>
      <c r="BL78" s="75" t="s">
        <v>498</v>
      </c>
      <c r="BM78" s="128"/>
      <c r="BO78" s="129" t="str">
        <f t="shared" si="86"/>
        <v>I</v>
      </c>
      <c r="BP78" s="128" t="str">
        <f t="shared" si="87"/>
        <v/>
      </c>
      <c r="BQ78" s="128" t="str">
        <f t="shared" si="19"/>
        <v>I</v>
      </c>
      <c r="BS78" s="212"/>
      <c r="BT78" s="208"/>
      <c r="BU78" s="208" t="s">
        <v>51</v>
      </c>
      <c r="BV78" s="204" t="s">
        <v>50</v>
      </c>
    </row>
    <row r="79" spans="1:74" ht="25.5">
      <c r="A79" s="129" t="s">
        <v>31</v>
      </c>
      <c r="B79" s="345" t="s">
        <v>328</v>
      </c>
      <c r="C79" s="130">
        <v>3</v>
      </c>
      <c r="D79" s="72" t="str">
        <f t="shared" si="17"/>
        <v/>
      </c>
      <c r="E79" s="279"/>
      <c r="F79" s="280"/>
      <c r="G79" s="157"/>
      <c r="H79" s="157"/>
      <c r="I79" s="157"/>
      <c r="J79" s="158"/>
      <c r="K79" s="75" t="str">
        <f t="shared" si="71"/>
        <v/>
      </c>
      <c r="L79" s="75" t="str">
        <f t="shared" si="72"/>
        <v/>
      </c>
      <c r="M79" s="75" t="str">
        <f t="shared" si="73"/>
        <v/>
      </c>
      <c r="N79" s="131" t="str">
        <f t="shared" si="74"/>
        <v/>
      </c>
      <c r="O79" s="240"/>
      <c r="P79" s="240"/>
      <c r="Q79" s="240"/>
      <c r="R79" s="240"/>
      <c r="T79" s="129" t="str">
        <f t="shared" si="75"/>
        <v/>
      </c>
      <c r="U79" s="128" t="str">
        <f t="shared" si="70"/>
        <v/>
      </c>
      <c r="V79" s="245">
        <f t="shared" si="97"/>
        <v>0</v>
      </c>
      <c r="X79" s="129" t="str">
        <f t="shared" si="76"/>
        <v/>
      </c>
      <c r="Y79" s="75" t="str">
        <f t="shared" si="77"/>
        <v/>
      </c>
      <c r="Z79" s="75" t="str">
        <f t="shared" si="78"/>
        <v/>
      </c>
      <c r="AA79" s="128" t="str">
        <f t="shared" si="79"/>
        <v/>
      </c>
      <c r="AB79" s="245">
        <f t="shared" si="80"/>
        <v>0</v>
      </c>
      <c r="AD79" s="129" t="str">
        <f t="shared" si="81"/>
        <v/>
      </c>
      <c r="AE79" s="75" t="str">
        <f t="shared" si="82"/>
        <v/>
      </c>
      <c r="AF79" s="75" t="str">
        <f t="shared" si="83"/>
        <v/>
      </c>
      <c r="AG79" s="128" t="str">
        <f t="shared" si="84"/>
        <v/>
      </c>
      <c r="AH79" s="245">
        <f t="shared" si="88"/>
        <v>0</v>
      </c>
      <c r="AI79" s="245">
        <f t="shared" si="85"/>
        <v>0</v>
      </c>
      <c r="AK79" s="129"/>
      <c r="AL79" s="75"/>
      <c r="AM79" s="75"/>
      <c r="AN79" s="131"/>
      <c r="AO79" s="75">
        <f t="shared" si="54"/>
        <v>0</v>
      </c>
      <c r="AP79" s="75">
        <f t="shared" si="55"/>
        <v>0</v>
      </c>
      <c r="AQ79" s="75">
        <f t="shared" si="56"/>
        <v>0</v>
      </c>
      <c r="AR79" s="128">
        <f t="shared" si="57"/>
        <v>0</v>
      </c>
      <c r="AS79" s="245">
        <f t="shared" si="98"/>
        <v>0</v>
      </c>
      <c r="AU79" s="129"/>
      <c r="AV79" s="75"/>
      <c r="AW79" s="75"/>
      <c r="AX79" s="75"/>
      <c r="AY79" s="75"/>
      <c r="AZ79" s="75"/>
      <c r="BA79" s="75"/>
      <c r="BB79" s="75"/>
      <c r="BC79" s="128"/>
      <c r="BE79" s="129"/>
      <c r="BF79" s="75"/>
      <c r="BG79" s="75"/>
      <c r="BH79" s="75"/>
      <c r="BI79" s="75"/>
      <c r="BJ79" s="75"/>
      <c r="BK79" s="75"/>
      <c r="BL79" s="75"/>
      <c r="BM79" s="128"/>
      <c r="BO79" s="129" t="str">
        <f t="shared" si="86"/>
        <v/>
      </c>
      <c r="BP79" s="128" t="str">
        <f t="shared" si="87"/>
        <v/>
      </c>
      <c r="BQ79" s="128" t="str">
        <f t="shared" si="19"/>
        <v/>
      </c>
      <c r="BS79" s="212"/>
      <c r="BT79" s="208"/>
      <c r="BU79" s="208"/>
      <c r="BV79" s="204"/>
    </row>
    <row r="80" spans="1:74" ht="25.5">
      <c r="A80" s="129" t="s">
        <v>32</v>
      </c>
      <c r="B80" s="345" t="s">
        <v>329</v>
      </c>
      <c r="C80" s="130">
        <v>4</v>
      </c>
      <c r="D80" s="72" t="str">
        <f t="shared" si="17"/>
        <v/>
      </c>
      <c r="E80" s="279"/>
      <c r="F80" s="280"/>
      <c r="G80" s="157"/>
      <c r="H80" s="157"/>
      <c r="I80" s="157"/>
      <c r="J80" s="158"/>
      <c r="K80" s="75" t="str">
        <f t="shared" si="71"/>
        <v/>
      </c>
      <c r="L80" s="75" t="str">
        <f t="shared" si="72"/>
        <v/>
      </c>
      <c r="M80" s="75" t="str">
        <f t="shared" si="73"/>
        <v/>
      </c>
      <c r="N80" s="131" t="str">
        <f t="shared" si="74"/>
        <v/>
      </c>
      <c r="O80" s="240"/>
      <c r="P80" s="240"/>
      <c r="Q80" s="240"/>
      <c r="R80" s="240"/>
      <c r="T80" s="129" t="str">
        <f t="shared" si="75"/>
        <v/>
      </c>
      <c r="U80" s="128" t="str">
        <f t="shared" si="70"/>
        <v/>
      </c>
      <c r="V80" s="245">
        <f t="shared" si="97"/>
        <v>0</v>
      </c>
      <c r="X80" s="129" t="str">
        <f t="shared" si="76"/>
        <v/>
      </c>
      <c r="Y80" s="75" t="str">
        <f t="shared" si="77"/>
        <v/>
      </c>
      <c r="Z80" s="75" t="str">
        <f t="shared" si="78"/>
        <v/>
      </c>
      <c r="AA80" s="128" t="str">
        <f t="shared" si="79"/>
        <v/>
      </c>
      <c r="AB80" s="245">
        <f t="shared" si="80"/>
        <v>0</v>
      </c>
      <c r="AD80" s="129" t="str">
        <f t="shared" si="81"/>
        <v/>
      </c>
      <c r="AE80" s="75" t="str">
        <f t="shared" si="82"/>
        <v/>
      </c>
      <c r="AF80" s="75" t="str">
        <f t="shared" si="83"/>
        <v/>
      </c>
      <c r="AG80" s="128" t="str">
        <f t="shared" si="84"/>
        <v/>
      </c>
      <c r="AH80" s="245">
        <f t="shared" si="88"/>
        <v>0</v>
      </c>
      <c r="AI80" s="245">
        <f t="shared" si="85"/>
        <v>0</v>
      </c>
      <c r="AK80" s="129"/>
      <c r="AL80" s="75"/>
      <c r="AM80" s="75"/>
      <c r="AN80" s="131"/>
      <c r="AO80" s="75">
        <f t="shared" si="54"/>
        <v>0</v>
      </c>
      <c r="AP80" s="75">
        <f t="shared" si="55"/>
        <v>0</v>
      </c>
      <c r="AQ80" s="75">
        <f t="shared" si="56"/>
        <v>0</v>
      </c>
      <c r="AR80" s="128">
        <f t="shared" si="57"/>
        <v>0</v>
      </c>
      <c r="AS80" s="245">
        <f t="shared" si="98"/>
        <v>0</v>
      </c>
      <c r="AU80" s="129"/>
      <c r="AV80" s="75"/>
      <c r="AW80" s="75"/>
      <c r="AX80" s="75"/>
      <c r="AY80" s="75"/>
      <c r="AZ80" s="75"/>
      <c r="BA80" s="75"/>
      <c r="BB80" s="75"/>
      <c r="BC80" s="128"/>
      <c r="BE80" s="129"/>
      <c r="BF80" s="75"/>
      <c r="BG80" s="75"/>
      <c r="BH80" s="75"/>
      <c r="BI80" s="75"/>
      <c r="BJ80" s="75"/>
      <c r="BK80" s="75"/>
      <c r="BL80" s="75"/>
      <c r="BM80" s="128"/>
      <c r="BO80" s="129" t="str">
        <f t="shared" si="86"/>
        <v/>
      </c>
      <c r="BP80" s="128" t="str">
        <f t="shared" si="87"/>
        <v/>
      </c>
      <c r="BQ80" s="128" t="str">
        <f t="shared" si="19"/>
        <v/>
      </c>
      <c r="BS80" s="212"/>
      <c r="BT80" s="208"/>
      <c r="BU80" s="208"/>
      <c r="BV80" s="204"/>
    </row>
    <row r="81" spans="1:74" ht="23.25" customHeight="1">
      <c r="A81" s="129" t="s">
        <v>33</v>
      </c>
      <c r="B81" s="345" t="s">
        <v>330</v>
      </c>
      <c r="C81" s="130">
        <v>4</v>
      </c>
      <c r="D81" s="72" t="str">
        <f t="shared" si="17"/>
        <v/>
      </c>
      <c r="E81" s="279"/>
      <c r="F81" s="280"/>
      <c r="G81" s="157"/>
      <c r="H81" s="157"/>
      <c r="I81" s="157"/>
      <c r="J81" s="158"/>
      <c r="K81" s="75" t="str">
        <f t="shared" si="71"/>
        <v/>
      </c>
      <c r="L81" s="75" t="str">
        <f t="shared" si="72"/>
        <v/>
      </c>
      <c r="M81" s="75" t="str">
        <f t="shared" si="73"/>
        <v/>
      </c>
      <c r="N81" s="131" t="str">
        <f t="shared" si="74"/>
        <v/>
      </c>
      <c r="O81" s="240"/>
      <c r="P81" s="240"/>
      <c r="Q81" s="240"/>
      <c r="R81" s="240"/>
      <c r="T81" s="129" t="str">
        <f t="shared" si="75"/>
        <v/>
      </c>
      <c r="U81" s="128" t="str">
        <f t="shared" si="70"/>
        <v/>
      </c>
      <c r="V81" s="245">
        <f t="shared" si="97"/>
        <v>0</v>
      </c>
      <c r="X81" s="129" t="str">
        <f t="shared" si="76"/>
        <v/>
      </c>
      <c r="Y81" s="75" t="str">
        <f t="shared" si="77"/>
        <v/>
      </c>
      <c r="Z81" s="75" t="str">
        <f t="shared" si="78"/>
        <v/>
      </c>
      <c r="AA81" s="128" t="str">
        <f t="shared" si="79"/>
        <v/>
      </c>
      <c r="AB81" s="245">
        <f t="shared" si="80"/>
        <v>0</v>
      </c>
      <c r="AD81" s="129" t="str">
        <f t="shared" si="81"/>
        <v/>
      </c>
      <c r="AE81" s="75" t="str">
        <f t="shared" si="82"/>
        <v/>
      </c>
      <c r="AF81" s="75" t="str">
        <f t="shared" si="83"/>
        <v/>
      </c>
      <c r="AG81" s="128" t="str">
        <f t="shared" si="84"/>
        <v/>
      </c>
      <c r="AH81" s="245">
        <f t="shared" si="88"/>
        <v>0</v>
      </c>
      <c r="AI81" s="245">
        <f t="shared" si="85"/>
        <v>0</v>
      </c>
      <c r="AK81" s="129"/>
      <c r="AL81" s="75"/>
      <c r="AM81" s="75"/>
      <c r="AN81" s="131"/>
      <c r="AO81" s="75">
        <f t="shared" si="54"/>
        <v>0</v>
      </c>
      <c r="AP81" s="75">
        <f t="shared" si="55"/>
        <v>0</v>
      </c>
      <c r="AQ81" s="75">
        <f t="shared" si="56"/>
        <v>0</v>
      </c>
      <c r="AR81" s="128">
        <f t="shared" si="57"/>
        <v>0</v>
      </c>
      <c r="AS81" s="245">
        <f t="shared" si="98"/>
        <v>0</v>
      </c>
      <c r="AU81" s="129"/>
      <c r="AV81" s="75"/>
      <c r="AW81" s="75"/>
      <c r="AX81" s="75"/>
      <c r="AY81" s="75"/>
      <c r="AZ81" s="75"/>
      <c r="BA81" s="75"/>
      <c r="BB81" s="75"/>
      <c r="BC81" s="128"/>
      <c r="BE81" s="129"/>
      <c r="BF81" s="75"/>
      <c r="BG81" s="75"/>
      <c r="BH81" s="75"/>
      <c r="BI81" s="75"/>
      <c r="BJ81" s="75"/>
      <c r="BK81" s="75"/>
      <c r="BL81" s="75"/>
      <c r="BM81" s="128"/>
      <c r="BO81" s="129" t="str">
        <f t="shared" si="86"/>
        <v/>
      </c>
      <c r="BP81" s="128" t="str">
        <f t="shared" si="87"/>
        <v/>
      </c>
      <c r="BQ81" s="128" t="str">
        <f t="shared" si="19"/>
        <v/>
      </c>
      <c r="BS81" s="212"/>
      <c r="BT81" s="208"/>
      <c r="BU81" s="208"/>
      <c r="BV81" s="204"/>
    </row>
    <row r="82" spans="1:74" ht="22.5" customHeight="1">
      <c r="A82" s="129" t="s">
        <v>34</v>
      </c>
      <c r="B82" s="345" t="s">
        <v>331</v>
      </c>
      <c r="C82" s="130">
        <v>4</v>
      </c>
      <c r="D82" s="72" t="str">
        <f t="shared" si="17"/>
        <v/>
      </c>
      <c r="E82" s="279"/>
      <c r="F82" s="280"/>
      <c r="G82" s="157"/>
      <c r="H82" s="157"/>
      <c r="I82" s="157"/>
      <c r="J82" s="158"/>
      <c r="K82" s="75" t="str">
        <f t="shared" si="71"/>
        <v/>
      </c>
      <c r="L82" s="75" t="str">
        <f t="shared" si="72"/>
        <v/>
      </c>
      <c r="M82" s="75" t="str">
        <f t="shared" si="73"/>
        <v/>
      </c>
      <c r="N82" s="131" t="str">
        <f t="shared" si="74"/>
        <v/>
      </c>
      <c r="O82" s="240"/>
      <c r="P82" s="240"/>
      <c r="Q82" s="240"/>
      <c r="R82" s="240"/>
      <c r="T82" s="129" t="str">
        <f t="shared" si="75"/>
        <v/>
      </c>
      <c r="U82" s="128" t="str">
        <f t="shared" si="70"/>
        <v/>
      </c>
      <c r="V82" s="245">
        <f t="shared" si="97"/>
        <v>0</v>
      </c>
      <c r="X82" s="129" t="str">
        <f t="shared" si="76"/>
        <v/>
      </c>
      <c r="Y82" s="75" t="str">
        <f t="shared" si="77"/>
        <v/>
      </c>
      <c r="Z82" s="75" t="str">
        <f t="shared" si="78"/>
        <v/>
      </c>
      <c r="AA82" s="128" t="str">
        <f t="shared" si="79"/>
        <v/>
      </c>
      <c r="AB82" s="245">
        <f t="shared" si="80"/>
        <v>0</v>
      </c>
      <c r="AD82" s="129" t="str">
        <f t="shared" si="81"/>
        <v/>
      </c>
      <c r="AE82" s="75" t="str">
        <f t="shared" si="82"/>
        <v/>
      </c>
      <c r="AF82" s="75" t="str">
        <f t="shared" si="83"/>
        <v/>
      </c>
      <c r="AG82" s="128" t="str">
        <f t="shared" si="84"/>
        <v/>
      </c>
      <c r="AH82" s="245">
        <f t="shared" si="88"/>
        <v>0</v>
      </c>
      <c r="AI82" s="245">
        <f t="shared" si="85"/>
        <v>0</v>
      </c>
      <c r="AK82" s="129"/>
      <c r="AL82" s="75"/>
      <c r="AM82" s="75"/>
      <c r="AN82" s="131"/>
      <c r="AO82" s="75">
        <f t="shared" si="54"/>
        <v>0</v>
      </c>
      <c r="AP82" s="75">
        <f t="shared" si="55"/>
        <v>0</v>
      </c>
      <c r="AQ82" s="75">
        <f t="shared" si="56"/>
        <v>0</v>
      </c>
      <c r="AR82" s="128">
        <f t="shared" si="57"/>
        <v>0</v>
      </c>
      <c r="AS82" s="245">
        <f t="shared" si="98"/>
        <v>0</v>
      </c>
      <c r="AU82" s="129"/>
      <c r="AV82" s="75"/>
      <c r="AW82" s="75"/>
      <c r="AX82" s="75"/>
      <c r="AY82" s="75"/>
      <c r="AZ82" s="75"/>
      <c r="BA82" s="75"/>
      <c r="BB82" s="75"/>
      <c r="BC82" s="128"/>
      <c r="BE82" s="129"/>
      <c r="BF82" s="75"/>
      <c r="BG82" s="75"/>
      <c r="BH82" s="75"/>
      <c r="BI82" s="75"/>
      <c r="BJ82" s="75"/>
      <c r="BK82" s="75"/>
      <c r="BL82" s="75"/>
      <c r="BM82" s="128"/>
      <c r="BO82" s="129" t="str">
        <f t="shared" si="86"/>
        <v/>
      </c>
      <c r="BP82" s="128" t="str">
        <f t="shared" si="87"/>
        <v/>
      </c>
      <c r="BQ82" s="128" t="str">
        <f t="shared" si="19"/>
        <v/>
      </c>
      <c r="BS82" s="212"/>
      <c r="BT82" s="208"/>
      <c r="BU82" s="208"/>
      <c r="BV82" s="204"/>
    </row>
    <row r="83" spans="1:74" ht="21.75" customHeight="1">
      <c r="A83" s="129" t="s">
        <v>35</v>
      </c>
      <c r="B83" s="345" t="s">
        <v>332</v>
      </c>
      <c r="C83" s="130">
        <v>4</v>
      </c>
      <c r="D83" s="72" t="str">
        <f t="shared" si="17"/>
        <v/>
      </c>
      <c r="E83" s="279"/>
      <c r="F83" s="280"/>
      <c r="G83" s="157"/>
      <c r="H83" s="157"/>
      <c r="I83" s="157"/>
      <c r="J83" s="158"/>
      <c r="K83" s="75" t="str">
        <f t="shared" si="71"/>
        <v/>
      </c>
      <c r="L83" s="75" t="str">
        <f t="shared" si="72"/>
        <v/>
      </c>
      <c r="M83" s="75" t="str">
        <f t="shared" si="73"/>
        <v/>
      </c>
      <c r="N83" s="131" t="str">
        <f t="shared" si="74"/>
        <v/>
      </c>
      <c r="O83" s="240"/>
      <c r="P83" s="240"/>
      <c r="Q83" s="240"/>
      <c r="R83" s="240"/>
      <c r="T83" s="129" t="str">
        <f t="shared" si="75"/>
        <v/>
      </c>
      <c r="U83" s="128" t="str">
        <f t="shared" si="70"/>
        <v/>
      </c>
      <c r="V83" s="245">
        <f t="shared" si="97"/>
        <v>0</v>
      </c>
      <c r="X83" s="129" t="str">
        <f t="shared" si="76"/>
        <v/>
      </c>
      <c r="Y83" s="75" t="str">
        <f t="shared" si="77"/>
        <v/>
      </c>
      <c r="Z83" s="75" t="str">
        <f t="shared" si="78"/>
        <v/>
      </c>
      <c r="AA83" s="128" t="str">
        <f t="shared" si="79"/>
        <v/>
      </c>
      <c r="AB83" s="245">
        <f t="shared" si="80"/>
        <v>0</v>
      </c>
      <c r="AD83" s="129" t="str">
        <f t="shared" si="81"/>
        <v/>
      </c>
      <c r="AE83" s="75" t="str">
        <f t="shared" si="82"/>
        <v/>
      </c>
      <c r="AF83" s="75" t="str">
        <f t="shared" si="83"/>
        <v/>
      </c>
      <c r="AG83" s="128" t="str">
        <f t="shared" si="84"/>
        <v/>
      </c>
      <c r="AH83" s="245">
        <f t="shared" si="88"/>
        <v>0</v>
      </c>
      <c r="AI83" s="245">
        <f t="shared" si="85"/>
        <v>0</v>
      </c>
      <c r="AK83" s="129"/>
      <c r="AL83" s="75"/>
      <c r="AM83" s="75"/>
      <c r="AN83" s="131"/>
      <c r="AO83" s="75">
        <f t="shared" si="54"/>
        <v>0</v>
      </c>
      <c r="AP83" s="75">
        <f t="shared" si="55"/>
        <v>0</v>
      </c>
      <c r="AQ83" s="75">
        <f t="shared" si="56"/>
        <v>0</v>
      </c>
      <c r="AR83" s="128">
        <f t="shared" si="57"/>
        <v>0</v>
      </c>
      <c r="AS83" s="245">
        <f t="shared" si="98"/>
        <v>0</v>
      </c>
      <c r="AU83" s="129"/>
      <c r="AV83" s="75"/>
      <c r="AW83" s="75"/>
      <c r="AX83" s="75"/>
      <c r="AY83" s="75"/>
      <c r="AZ83" s="75"/>
      <c r="BA83" s="75"/>
      <c r="BB83" s="75"/>
      <c r="BC83" s="128"/>
      <c r="BE83" s="129"/>
      <c r="BF83" s="75"/>
      <c r="BG83" s="75"/>
      <c r="BH83" s="75"/>
      <c r="BI83" s="75"/>
      <c r="BJ83" s="75"/>
      <c r="BK83" s="75"/>
      <c r="BL83" s="75"/>
      <c r="BM83" s="128"/>
      <c r="BO83" s="129" t="str">
        <f t="shared" si="86"/>
        <v/>
      </c>
      <c r="BP83" s="128" t="str">
        <f t="shared" si="87"/>
        <v/>
      </c>
      <c r="BQ83" s="128" t="str">
        <f t="shared" si="19"/>
        <v/>
      </c>
      <c r="BS83" s="212"/>
      <c r="BT83" s="208"/>
      <c r="BU83" s="208"/>
      <c r="BV83" s="204"/>
    </row>
    <row r="84" spans="1:74">
      <c r="A84" s="129"/>
      <c r="B84" s="345"/>
      <c r="C84" s="130"/>
      <c r="D84" s="72" t="str">
        <f t="shared" si="17"/>
        <v/>
      </c>
      <c r="E84" s="279"/>
      <c r="F84" s="280"/>
      <c r="G84" s="157"/>
      <c r="H84" s="157"/>
      <c r="I84" s="157"/>
      <c r="J84" s="158"/>
      <c r="K84" s="75" t="str">
        <f t="shared" si="71"/>
        <v/>
      </c>
      <c r="L84" s="75" t="str">
        <f t="shared" si="72"/>
        <v/>
      </c>
      <c r="M84" s="75" t="str">
        <f t="shared" si="73"/>
        <v/>
      </c>
      <c r="N84" s="131" t="str">
        <f t="shared" si="74"/>
        <v/>
      </c>
      <c r="O84" s="240"/>
      <c r="P84" s="240"/>
      <c r="Q84" s="240"/>
      <c r="R84" s="240"/>
      <c r="T84" s="129" t="str">
        <f t="shared" si="75"/>
        <v/>
      </c>
      <c r="U84" s="128" t="str">
        <f t="shared" si="70"/>
        <v/>
      </c>
      <c r="V84" s="245"/>
      <c r="X84" s="129" t="str">
        <f t="shared" si="76"/>
        <v/>
      </c>
      <c r="Y84" s="75" t="str">
        <f t="shared" si="77"/>
        <v/>
      </c>
      <c r="Z84" s="75" t="str">
        <f t="shared" si="78"/>
        <v/>
      </c>
      <c r="AA84" s="128" t="str">
        <f t="shared" si="79"/>
        <v/>
      </c>
      <c r="AB84" s="245"/>
      <c r="AD84" s="129" t="str">
        <f t="shared" si="81"/>
        <v/>
      </c>
      <c r="AE84" s="75" t="str">
        <f t="shared" si="82"/>
        <v/>
      </c>
      <c r="AF84" s="75" t="str">
        <f t="shared" si="83"/>
        <v/>
      </c>
      <c r="AG84" s="128" t="str">
        <f t="shared" si="84"/>
        <v/>
      </c>
      <c r="AH84" s="245"/>
      <c r="AI84" s="245"/>
      <c r="AK84" s="129"/>
      <c r="AL84" s="75"/>
      <c r="AM84" s="75"/>
      <c r="AN84" s="131"/>
      <c r="AO84" s="75"/>
      <c r="AP84" s="75"/>
      <c r="AQ84" s="75"/>
      <c r="AR84" s="128"/>
      <c r="AS84" s="245"/>
      <c r="AU84" s="129"/>
      <c r="AV84" s="75"/>
      <c r="AW84" s="75"/>
      <c r="AX84" s="75"/>
      <c r="AY84" s="75"/>
      <c r="AZ84" s="75"/>
      <c r="BA84" s="75"/>
      <c r="BB84" s="75"/>
      <c r="BC84" s="128"/>
      <c r="BE84" s="129"/>
      <c r="BF84" s="75"/>
      <c r="BG84" s="75"/>
      <c r="BH84" s="75"/>
      <c r="BI84" s="75"/>
      <c r="BJ84" s="75"/>
      <c r="BK84" s="75"/>
      <c r="BL84" s="75"/>
      <c r="BM84" s="128"/>
      <c r="BO84" s="129" t="str">
        <f t="shared" si="86"/>
        <v/>
      </c>
      <c r="BP84" s="128" t="str">
        <f t="shared" si="87"/>
        <v/>
      </c>
      <c r="BQ84" s="128" t="str">
        <f t="shared" si="19"/>
        <v/>
      </c>
      <c r="BS84" s="212"/>
      <c r="BT84" s="208"/>
      <c r="BU84" s="208"/>
      <c r="BV84" s="204"/>
    </row>
    <row r="85" spans="1:74">
      <c r="A85" s="114" t="s">
        <v>183</v>
      </c>
      <c r="B85" s="136"/>
      <c r="C85" s="130"/>
      <c r="D85" s="72" t="str">
        <f t="shared" si="17"/>
        <v/>
      </c>
      <c r="E85" s="279"/>
      <c r="F85" s="280"/>
      <c r="G85" s="157"/>
      <c r="H85" s="157"/>
      <c r="I85" s="157"/>
      <c r="J85" s="158"/>
      <c r="K85" s="75" t="str">
        <f t="shared" si="71"/>
        <v/>
      </c>
      <c r="L85" s="75" t="str">
        <f t="shared" si="72"/>
        <v/>
      </c>
      <c r="M85" s="75" t="str">
        <f t="shared" si="73"/>
        <v/>
      </c>
      <c r="N85" s="131" t="str">
        <f t="shared" si="74"/>
        <v/>
      </c>
      <c r="O85" s="240"/>
      <c r="P85" s="240"/>
      <c r="Q85" s="240"/>
      <c r="R85" s="240"/>
      <c r="T85" s="129" t="str">
        <f t="shared" si="75"/>
        <v/>
      </c>
      <c r="U85" s="128" t="str">
        <f t="shared" si="70"/>
        <v/>
      </c>
      <c r="V85" s="245"/>
      <c r="X85" s="129" t="str">
        <f t="shared" si="76"/>
        <v/>
      </c>
      <c r="Y85" s="75" t="str">
        <f t="shared" si="77"/>
        <v/>
      </c>
      <c r="Z85" s="75" t="str">
        <f t="shared" si="78"/>
        <v/>
      </c>
      <c r="AA85" s="128" t="str">
        <f t="shared" si="79"/>
        <v/>
      </c>
      <c r="AB85" s="245"/>
      <c r="AD85" s="129" t="str">
        <f t="shared" si="81"/>
        <v/>
      </c>
      <c r="AE85" s="75" t="str">
        <f t="shared" si="82"/>
        <v/>
      </c>
      <c r="AF85" s="75" t="str">
        <f t="shared" si="83"/>
        <v/>
      </c>
      <c r="AG85" s="128" t="str">
        <f t="shared" si="84"/>
        <v/>
      </c>
      <c r="AH85" s="245"/>
      <c r="AI85" s="245"/>
      <c r="AK85" s="129"/>
      <c r="AL85" s="75"/>
      <c r="AM85" s="75"/>
      <c r="AN85" s="131"/>
      <c r="AO85" s="75"/>
      <c r="AP85" s="75"/>
      <c r="AQ85" s="75"/>
      <c r="AR85" s="128"/>
      <c r="AS85" s="245"/>
      <c r="AU85" s="129"/>
      <c r="AV85" s="75"/>
      <c r="AW85" s="75"/>
      <c r="AX85" s="75"/>
      <c r="AY85" s="75"/>
      <c r="AZ85" s="75"/>
      <c r="BA85" s="75"/>
      <c r="BB85" s="75"/>
      <c r="BC85" s="128"/>
      <c r="BE85" s="129"/>
      <c r="BF85" s="75"/>
      <c r="BG85" s="75"/>
      <c r="BH85" s="75"/>
      <c r="BI85" s="75"/>
      <c r="BJ85" s="75"/>
      <c r="BK85" s="75"/>
      <c r="BL85" s="75"/>
      <c r="BM85" s="128"/>
      <c r="BO85" s="129" t="str">
        <f t="shared" si="86"/>
        <v/>
      </c>
      <c r="BP85" s="128" t="str">
        <f t="shared" si="87"/>
        <v/>
      </c>
      <c r="BQ85" s="128" t="str">
        <f t="shared" si="19"/>
        <v/>
      </c>
      <c r="BS85" s="212"/>
      <c r="BT85" s="208"/>
      <c r="BU85" s="208"/>
      <c r="BV85" s="204"/>
    </row>
    <row r="86" spans="1:74">
      <c r="A86" s="114" t="s">
        <v>182</v>
      </c>
      <c r="B86" s="115"/>
      <c r="C86" s="116"/>
      <c r="D86" s="72" t="str">
        <f t="shared" si="17"/>
        <v/>
      </c>
      <c r="E86" s="282"/>
      <c r="F86" s="283"/>
      <c r="G86" s="154"/>
      <c r="H86" s="154"/>
      <c r="I86" s="154"/>
      <c r="J86" s="155"/>
      <c r="K86" s="117" t="str">
        <f t="shared" si="71"/>
        <v/>
      </c>
      <c r="L86" s="117" t="str">
        <f t="shared" si="72"/>
        <v/>
      </c>
      <c r="M86" s="117" t="str">
        <f t="shared" si="73"/>
        <v/>
      </c>
      <c r="N86" s="115" t="str">
        <f t="shared" si="74"/>
        <v/>
      </c>
      <c r="O86" s="240"/>
      <c r="P86" s="240"/>
      <c r="Q86" s="240"/>
      <c r="R86" s="240"/>
      <c r="T86" s="118" t="str">
        <f t="shared" si="75"/>
        <v/>
      </c>
      <c r="U86" s="119" t="str">
        <f t="shared" si="70"/>
        <v/>
      </c>
      <c r="V86" s="245"/>
      <c r="X86" s="118" t="str">
        <f t="shared" si="76"/>
        <v/>
      </c>
      <c r="Y86" s="117" t="str">
        <f t="shared" si="77"/>
        <v/>
      </c>
      <c r="Z86" s="117" t="str">
        <f t="shared" si="78"/>
        <v/>
      </c>
      <c r="AA86" s="119" t="str">
        <f t="shared" si="79"/>
        <v/>
      </c>
      <c r="AB86" s="245"/>
      <c r="AD86" s="118" t="str">
        <f t="shared" si="81"/>
        <v/>
      </c>
      <c r="AE86" s="117" t="str">
        <f t="shared" si="82"/>
        <v/>
      </c>
      <c r="AF86" s="117" t="str">
        <f t="shared" si="83"/>
        <v/>
      </c>
      <c r="AG86" s="119" t="str">
        <f t="shared" si="84"/>
        <v/>
      </c>
      <c r="AH86" s="245"/>
      <c r="AI86" s="245"/>
      <c r="AK86" s="118"/>
      <c r="AL86" s="117"/>
      <c r="AM86" s="117"/>
      <c r="AN86" s="115"/>
      <c r="AO86" s="75"/>
      <c r="AP86" s="75"/>
      <c r="AQ86" s="75"/>
      <c r="AR86" s="128"/>
      <c r="AS86" s="245"/>
      <c r="AU86" s="129"/>
      <c r="AV86" s="75"/>
      <c r="AW86" s="75"/>
      <c r="AX86" s="75"/>
      <c r="AY86" s="75"/>
      <c r="AZ86" s="75"/>
      <c r="BA86" s="75"/>
      <c r="BB86" s="75"/>
      <c r="BC86" s="128"/>
      <c r="BE86" s="129"/>
      <c r="BF86" s="75"/>
      <c r="BG86" s="75"/>
      <c r="BH86" s="75"/>
      <c r="BI86" s="75"/>
      <c r="BJ86" s="75"/>
      <c r="BK86" s="75"/>
      <c r="BL86" s="75"/>
      <c r="BM86" s="128"/>
      <c r="BO86" s="129" t="str">
        <f t="shared" si="86"/>
        <v/>
      </c>
      <c r="BP86" s="128" t="str">
        <f t="shared" si="87"/>
        <v/>
      </c>
      <c r="BQ86" s="128" t="str">
        <f t="shared" si="19"/>
        <v/>
      </c>
      <c r="BS86" s="212"/>
      <c r="BT86" s="208"/>
      <c r="BU86" s="208"/>
      <c r="BV86" s="204"/>
    </row>
    <row r="87" spans="1:74" ht="51">
      <c r="A87" s="137" t="s">
        <v>333</v>
      </c>
      <c r="B87" s="346" t="s">
        <v>345</v>
      </c>
      <c r="C87" s="138">
        <v>5</v>
      </c>
      <c r="D87" s="72" t="str">
        <f>IF(BQ87="", "", IF(AS87=1, "N", "Y"))</f>
        <v>N</v>
      </c>
      <c r="E87" s="284"/>
      <c r="F87" s="314"/>
      <c r="G87" s="315"/>
      <c r="H87" s="159"/>
      <c r="I87" s="159"/>
      <c r="J87" s="316"/>
      <c r="K87" s="317" t="str">
        <f>IF(AK87="Y", $BQ87, "")</f>
        <v/>
      </c>
      <c r="L87" s="139" t="str">
        <f>IF(AL87="Y", $BQ87, "")</f>
        <v>I</v>
      </c>
      <c r="M87" s="139" t="str">
        <f>IF(AM87="Y", $BQ87, "")</f>
        <v/>
      </c>
      <c r="N87" s="318" t="str">
        <f>IF(AN87="Y", $BQ87, "")</f>
        <v>I</v>
      </c>
      <c r="O87" s="319"/>
      <c r="P87" s="319"/>
      <c r="Q87" s="319"/>
      <c r="R87" s="242"/>
      <c r="T87" s="132" t="str">
        <f>IF(E87="", "", IF(E87&lt;DATE(YEAR(Application_Date)+3,MONTH(Application_Date),DAY(Application_Date)), "Y", "N"))</f>
        <v/>
      </c>
      <c r="U87" s="135" t="str">
        <f>IF(F87="", "", IF(F87&lt;DATE(YEAR(Application_Date)+3,MONTH(Application_Date),DAY(Application_Date)), "Y", "N"))</f>
        <v/>
      </c>
      <c r="V87" s="245">
        <f t="shared" ref="V87:V98" si="99">IF(SUM(AB87, AH87)=0, IF(NOT(OR(T87="Y", U87="Y")), 0, 1), 0)</f>
        <v>0</v>
      </c>
      <c r="X87" s="132" t="str">
        <f>IF(NOT(ISERROR(SEARCH("I", K87))), IF(AND(ISERROR(SEARCH("I", G87)), ISERROR(SEARCH("I", $G87))), "N", "Y"), "")</f>
        <v/>
      </c>
      <c r="Y87" s="139" t="str">
        <f>IF(NOT(ISERROR(SEARCH("I", L87))), IF(AND(ISERROR(SEARCH("I", H87)), ISERROR(SEARCH("I", $G87))), "N", "Y"), "")</f>
        <v>N</v>
      </c>
      <c r="Z87" s="139" t="str">
        <f>IF(NOT(ISERROR(SEARCH("I", M87))), IF(AND(ISERROR(SEARCH("I", I87)), ISERROR(SEARCH("I", $G87))), "N", "Y"), "")</f>
        <v/>
      </c>
      <c r="AA87" s="135" t="str">
        <f>IF(NOT(ISERROR(SEARCH("I", N87))), IF(AND(ISERROR(SEARCH("I", J87)), ISERROR(SEARCH("I", $G87))), "N", "Y"), "")</f>
        <v>N</v>
      </c>
      <c r="AB87" s="245">
        <f>IF(OR(NOT(ISERROR(SEARCH("I", G87))),NOT(ISERROR(SEARCH("I", H87))), NOT(ISERROR(SEARCH("I", I87))), NOT(ISERROR(SEARCH("I", J87)))), 1, 0)</f>
        <v>0</v>
      </c>
      <c r="AD87" s="132" t="str">
        <f>IF(NOT(ISERROR(SEARCH("E", K87))), IF(AND(ISERROR(SEARCH("E", G87)), ISERROR(SEARCH("E", $G87))), "N", "Y"), "")</f>
        <v/>
      </c>
      <c r="AE87" s="139" t="str">
        <f>IF(NOT(ISERROR(SEARCH("E", L87))), IF(AND(ISERROR(SEARCH("E", H87)), ISERROR(SEARCH("E", $G87))), "N", "Y"), "")</f>
        <v/>
      </c>
      <c r="AF87" s="139" t="str">
        <f>IF(NOT(ISERROR(SEARCH("E", M87))), IF(AND(ISERROR(SEARCH("E", I87)), ISERROR(SEARCH("E", $G87))), "N", "Y"), "")</f>
        <v/>
      </c>
      <c r="AG87" s="135" t="str">
        <f>IF(NOT(ISERROR(SEARCH("E", N87))), IF(AND(ISERROR(SEARCH("E", J87)), ISERROR(SEARCH("E", $G87))), "N", "Y"), "")</f>
        <v/>
      </c>
      <c r="AH87" s="245">
        <f>IF(OR(NOT(ISERROR(SEARCH("E", G87))),NOT(ISERROR(SEARCH("E", H87))), NOT(ISERROR(SEARCH("E", I87))), NOT(ISERROR(SEARCH("E", J87)))), IF(AB87=1, 0, 1), 0)</f>
        <v>0</v>
      </c>
      <c r="AI87" s="245">
        <f>IF(OR(NOT(ISERROR(SEARCH("E", G87))),NOT(ISERROR(SEARCH("E", H87))), NOT(ISERROR(SEARCH("E", I87))), NOT(ISERROR(SEARCH("E", J87)))), IF(AB87=1, 0, 1), 0)</f>
        <v>0</v>
      </c>
      <c r="AK87" s="132"/>
      <c r="AL87" s="139" t="s">
        <v>204</v>
      </c>
      <c r="AM87" s="139"/>
      <c r="AN87" s="134" t="s">
        <v>204</v>
      </c>
      <c r="AO87" s="75">
        <f>IF(OR(AND($T87&lt;&gt;"Y", X87="N"), AND($U87&lt;&gt;"Y", AD87="N")), 1, 0)</f>
        <v>0</v>
      </c>
      <c r="AP87" s="75">
        <f>IF(OR(AND($T87&lt;&gt;"Y", Y87="N"), AND($U87&lt;&gt;"Y", AE87="N")), 1, 0)</f>
        <v>1</v>
      </c>
      <c r="AQ87" s="75">
        <f>IF(OR(AND($T87&lt;&gt;"Y", Z87="N"), AND($U87&lt;&gt;"Y", AF87="N")), 1, 0)</f>
        <v>0</v>
      </c>
      <c r="AR87" s="128">
        <f>IF(OR(AND($T87&lt;&gt;"Y", AA87="N"), AND($U87="", AG87="N")), 1, 0)</f>
        <v>1</v>
      </c>
      <c r="AS87" s="245">
        <f t="shared" ref="AS87:AS98" si="100">IF(SUM(AO87:AR87)&gt;0, 1, 0)</f>
        <v>1</v>
      </c>
      <c r="AU87" s="129"/>
      <c r="AV87" s="75"/>
      <c r="AW87" s="75" t="s">
        <v>499</v>
      </c>
      <c r="AX87" s="75" t="s">
        <v>499</v>
      </c>
      <c r="AY87" s="75"/>
      <c r="AZ87" s="75"/>
      <c r="BA87" s="75"/>
      <c r="BB87" s="75"/>
      <c r="BC87" s="128"/>
      <c r="BE87" s="129"/>
      <c r="BF87" s="75"/>
      <c r="BG87" s="75" t="s">
        <v>498</v>
      </c>
      <c r="BH87" s="75" t="s">
        <v>498</v>
      </c>
      <c r="BI87" s="75"/>
      <c r="BJ87" s="75"/>
      <c r="BK87" s="75"/>
      <c r="BL87" s="75"/>
      <c r="BM87" s="128"/>
      <c r="BO87" s="129" t="str">
        <f>IF(OR(AND(AU87="I", OR(Physical_Building="Y", Physical_Building="Partial")),AND(AV87="I", OR(ME_Plant="Y", ME_Plant="Partial")), AND(AW87="I", OR(Data_Floor="Y", Data_Floor="Partial")), AND(AX87="I", OR(Racks="Y", Racks="Partial")), AND(AY87="I", OR(IT_Equipment="Y", IT_Equipment="Partial")), AND(AZ87="I", OR(Operating_System="Y", Operating_System="Partial")), AND(BA87="I", OR(Software="Y", Software="Partial")), AND(BB87="I", OR(Business_Process="Y", Business_Process="Partial")), AND(BC87="I", Full_Control="Y")), "I", "")</f>
        <v>I</v>
      </c>
      <c r="BP87" s="128" t="str">
        <f>IF(OR(AND(BE87="E", OR(Physical_Building="N", Physical_Building="Partial")),AND(BF87="E", OR(ME_Plant="N", ME_Plant="Partial")), AND(BG87="E", OR(Data_Floor="N", Data_Floor="Partial")), AND(BH87="E", OR(Racks="N", Racks="Partial")), AND(BI87="E", OR(IT_Equipment="N", IT_Equipment="Partial")), AND(BJ87="E", OR(Operating_System="N", Operating_System="Partial")), AND(BK87="E", OR(Software="N", Software="Partial")), AND(BL87="E", OR(Business_Process="N", Business_Process="Partial")), AND(BM87="E", Full_Control="N")), "E", "")</f>
        <v/>
      </c>
      <c r="BQ87" s="128" t="str">
        <f>IF(BO87="I",IF(BP87="E","I &amp; E","I"),IF(BP87="E","E",""))</f>
        <v>I</v>
      </c>
      <c r="BS87" s="212" t="s">
        <v>504</v>
      </c>
      <c r="BT87" s="208" t="s">
        <v>505</v>
      </c>
      <c r="BU87" s="208"/>
      <c r="BV87" s="204" t="s">
        <v>5</v>
      </c>
    </row>
    <row r="88" spans="1:74" ht="76.5">
      <c r="A88" s="311" t="s">
        <v>334</v>
      </c>
      <c r="B88" s="346" t="s">
        <v>338</v>
      </c>
      <c r="C88" s="312">
        <v>5</v>
      </c>
      <c r="D88" s="72" t="str">
        <f t="shared" si="17"/>
        <v>N</v>
      </c>
      <c r="E88" s="313"/>
      <c r="F88" s="314"/>
      <c r="G88" s="315"/>
      <c r="H88" s="315"/>
      <c r="I88" s="315"/>
      <c r="J88" s="316"/>
      <c r="K88" s="317" t="str">
        <f t="shared" si="71"/>
        <v/>
      </c>
      <c r="L88" s="317"/>
      <c r="M88" s="317" t="str">
        <f t="shared" si="73"/>
        <v/>
      </c>
      <c r="N88" s="318" t="str">
        <f t="shared" si="74"/>
        <v>I</v>
      </c>
      <c r="O88" s="319"/>
      <c r="P88" s="319"/>
      <c r="Q88" s="319"/>
      <c r="R88" s="319"/>
      <c r="T88" s="132" t="str">
        <f t="shared" si="75"/>
        <v/>
      </c>
      <c r="U88" s="135" t="str">
        <f t="shared" si="70"/>
        <v/>
      </c>
      <c r="V88" s="245">
        <f t="shared" si="99"/>
        <v>0</v>
      </c>
      <c r="X88" s="132" t="str">
        <f t="shared" si="76"/>
        <v/>
      </c>
      <c r="Y88" s="133" t="str">
        <f t="shared" si="77"/>
        <v/>
      </c>
      <c r="Z88" s="133" t="str">
        <f t="shared" si="78"/>
        <v/>
      </c>
      <c r="AA88" s="135" t="str">
        <f t="shared" si="79"/>
        <v>N</v>
      </c>
      <c r="AB88" s="245">
        <f t="shared" si="80"/>
        <v>0</v>
      </c>
      <c r="AD88" s="132" t="str">
        <f t="shared" si="81"/>
        <v/>
      </c>
      <c r="AE88" s="133" t="str">
        <f t="shared" si="82"/>
        <v/>
      </c>
      <c r="AF88" s="133" t="str">
        <f t="shared" si="83"/>
        <v/>
      </c>
      <c r="AG88" s="135" t="str">
        <f t="shared" si="84"/>
        <v/>
      </c>
      <c r="AH88" s="245">
        <f t="shared" si="88"/>
        <v>0</v>
      </c>
      <c r="AI88" s="245">
        <f t="shared" si="85"/>
        <v>0</v>
      </c>
      <c r="AK88" s="132"/>
      <c r="AL88" s="133"/>
      <c r="AM88" s="133"/>
      <c r="AN88" s="134" t="s">
        <v>204</v>
      </c>
      <c r="AO88" s="75">
        <f t="shared" si="54"/>
        <v>0</v>
      </c>
      <c r="AP88" s="75">
        <f t="shared" si="55"/>
        <v>0</v>
      </c>
      <c r="AQ88" s="75">
        <f t="shared" si="56"/>
        <v>0</v>
      </c>
      <c r="AR88" s="128">
        <f t="shared" si="57"/>
        <v>1</v>
      </c>
      <c r="AS88" s="245">
        <f t="shared" si="100"/>
        <v>1</v>
      </c>
      <c r="AU88" s="129"/>
      <c r="AV88" s="75"/>
      <c r="AW88" s="75" t="s">
        <v>499</v>
      </c>
      <c r="AX88" s="75" t="s">
        <v>499</v>
      </c>
      <c r="AY88" s="75"/>
      <c r="AZ88" s="75"/>
      <c r="BA88" s="75"/>
      <c r="BB88" s="75"/>
      <c r="BC88" s="128"/>
      <c r="BE88" s="129"/>
      <c r="BF88" s="75"/>
      <c r="BG88" s="75" t="s">
        <v>498</v>
      </c>
      <c r="BH88" s="75" t="s">
        <v>498</v>
      </c>
      <c r="BI88" s="75"/>
      <c r="BJ88" s="75"/>
      <c r="BK88" s="75"/>
      <c r="BL88" s="75"/>
      <c r="BM88" s="128"/>
      <c r="BO88" s="129" t="str">
        <f t="shared" si="86"/>
        <v>I</v>
      </c>
      <c r="BP88" s="128" t="str">
        <f t="shared" si="87"/>
        <v/>
      </c>
      <c r="BQ88" s="128" t="str">
        <f t="shared" si="19"/>
        <v>I</v>
      </c>
      <c r="BS88" s="212" t="s">
        <v>501</v>
      </c>
      <c r="BT88" s="208" t="s">
        <v>503</v>
      </c>
      <c r="BU88" s="208"/>
      <c r="BV88" s="204" t="s">
        <v>6</v>
      </c>
    </row>
    <row r="89" spans="1:74" ht="23.25" customHeight="1">
      <c r="A89" s="311" t="s">
        <v>335</v>
      </c>
      <c r="B89" s="346" t="s">
        <v>343</v>
      </c>
      <c r="C89" s="312">
        <v>4</v>
      </c>
      <c r="D89" s="72" t="str">
        <f t="shared" si="17"/>
        <v>N</v>
      </c>
      <c r="E89" s="313"/>
      <c r="F89" s="314"/>
      <c r="G89" s="315"/>
      <c r="H89" s="315"/>
      <c r="I89" s="315"/>
      <c r="J89" s="316"/>
      <c r="K89" s="317" t="str">
        <f t="shared" ref="K89" si="101">IF(AK89="Y", $BQ89, "")</f>
        <v/>
      </c>
      <c r="L89" s="317"/>
      <c r="M89" s="317" t="str">
        <f t="shared" ref="M89" si="102">IF(AM89="Y", $BQ89, "")</f>
        <v/>
      </c>
      <c r="N89" s="318" t="str">
        <f t="shared" ref="N89" si="103">IF(AN89="Y", $BQ89, "")</f>
        <v>I</v>
      </c>
      <c r="O89" s="319"/>
      <c r="P89" s="319"/>
      <c r="Q89" s="319"/>
      <c r="R89" s="319"/>
      <c r="T89" s="132" t="str">
        <f t="shared" ref="T89" si="104">IF(E89="", "", IF(E89&lt;DATE(YEAR(Application_Date)+3,MONTH(Application_Date),DAY(Application_Date)), "Y", "N"))</f>
        <v/>
      </c>
      <c r="U89" s="135" t="str">
        <f t="shared" ref="U89" si="105">IF(F89="", "", IF(F89&lt;DATE(YEAR(Application_Date)+3,MONTH(Application_Date),DAY(Application_Date)), "Y", "N"))</f>
        <v/>
      </c>
      <c r="V89" s="245">
        <f t="shared" ref="V89" si="106">IF(SUM(AB89, AH89)=0, IF(NOT(OR(T89="Y", U89="Y")), 0, 1), 0)</f>
        <v>0</v>
      </c>
      <c r="X89" s="132" t="str">
        <f t="shared" ref="X89" si="107">IF(NOT(ISERROR(SEARCH("I", K89))), IF(AND(ISERROR(SEARCH("I", G89)), ISERROR(SEARCH("I", $G89))), "N", "Y"), "")</f>
        <v/>
      </c>
      <c r="Y89" s="133" t="str">
        <f t="shared" ref="Y89" si="108">IF(NOT(ISERROR(SEARCH("I", L89))), IF(AND(ISERROR(SEARCH("I", H89)), ISERROR(SEARCH("I", $G89))), "N", "Y"), "")</f>
        <v/>
      </c>
      <c r="Z89" s="133" t="str">
        <f t="shared" ref="Z89" si="109">IF(NOT(ISERROR(SEARCH("I", M89))), IF(AND(ISERROR(SEARCH("I", I89)), ISERROR(SEARCH("I", $G89))), "N", "Y"), "")</f>
        <v/>
      </c>
      <c r="AA89" s="135" t="str">
        <f t="shared" ref="AA89" si="110">IF(NOT(ISERROR(SEARCH("I", N89))), IF(AND(ISERROR(SEARCH("I", J89)), ISERROR(SEARCH("I", $G89))), "N", "Y"), "")</f>
        <v>N</v>
      </c>
      <c r="AB89" s="245">
        <f t="shared" ref="AB89" si="111">IF(OR(NOT(ISERROR(SEARCH("I", G89))),NOT(ISERROR(SEARCH("I", H89))), NOT(ISERROR(SEARCH("I", I89))), NOT(ISERROR(SEARCH("I", J89)))), 1, 0)</f>
        <v>0</v>
      </c>
      <c r="AD89" s="132" t="str">
        <f t="shared" ref="AD89" si="112">IF(NOT(ISERROR(SEARCH("E", K89))), IF(AND(ISERROR(SEARCH("E", G89)), ISERROR(SEARCH("E", $G89))), "N", "Y"), "")</f>
        <v/>
      </c>
      <c r="AE89" s="133" t="str">
        <f t="shared" ref="AE89" si="113">IF(NOT(ISERROR(SEARCH("E", L89))), IF(AND(ISERROR(SEARCH("E", H89)), ISERROR(SEARCH("E", $G89))), "N", "Y"), "")</f>
        <v/>
      </c>
      <c r="AF89" s="133" t="str">
        <f t="shared" ref="AF89" si="114">IF(NOT(ISERROR(SEARCH("E", M89))), IF(AND(ISERROR(SEARCH("E", I89)), ISERROR(SEARCH("E", $G89))), "N", "Y"), "")</f>
        <v/>
      </c>
      <c r="AG89" s="135" t="str">
        <f t="shared" ref="AG89" si="115">IF(NOT(ISERROR(SEARCH("E", N89))), IF(AND(ISERROR(SEARCH("E", J89)), ISERROR(SEARCH("E", $G89))), "N", "Y"), "")</f>
        <v/>
      </c>
      <c r="AH89" s="245">
        <f t="shared" ref="AH89" si="116">IF(OR(NOT(ISERROR(SEARCH("E", G89))),NOT(ISERROR(SEARCH("E", H89))), NOT(ISERROR(SEARCH("E", I89))), NOT(ISERROR(SEARCH("E", J89)))), IF(AB89=1, 0, 1), 0)</f>
        <v>0</v>
      </c>
      <c r="AI89" s="245">
        <f t="shared" ref="AI89" si="117">IF(OR(NOT(ISERROR(SEARCH("E", G89))),NOT(ISERROR(SEARCH("E", H89))), NOT(ISERROR(SEARCH("E", I89))), NOT(ISERROR(SEARCH("E", J89)))), IF(AB89=1, 0, 1), 0)</f>
        <v>0</v>
      </c>
      <c r="AK89" s="132"/>
      <c r="AL89" s="133"/>
      <c r="AM89" s="133"/>
      <c r="AN89" s="134" t="s">
        <v>204</v>
      </c>
      <c r="AO89" s="75">
        <f t="shared" ref="AO89" si="118">IF(OR(AND($T89&lt;&gt;"Y", X89="N"), AND($U89&lt;&gt;"Y", AD89="N")), 1, 0)</f>
        <v>0</v>
      </c>
      <c r="AP89" s="75">
        <f t="shared" ref="AP89" si="119">IF(OR(AND($T89&lt;&gt;"Y", Y89="N"), AND($U89&lt;&gt;"Y", AE89="N")), 1, 0)</f>
        <v>0</v>
      </c>
      <c r="AQ89" s="75">
        <f t="shared" ref="AQ89" si="120">IF(OR(AND($T89&lt;&gt;"Y", Z89="N"), AND($U89&lt;&gt;"Y", AF89="N")), 1, 0)</f>
        <v>0</v>
      </c>
      <c r="AR89" s="128">
        <f t="shared" ref="AR89" si="121">IF(OR(AND($T89&lt;&gt;"Y", AA89="N"), AND($U89="", AG89="N")), 1, 0)</f>
        <v>1</v>
      </c>
      <c r="AS89" s="245">
        <f t="shared" ref="AS89" si="122">IF(SUM(AO89:AR89)&gt;0, 1, 0)</f>
        <v>1</v>
      </c>
      <c r="AU89" s="129"/>
      <c r="AV89" s="75"/>
      <c r="AW89" s="75" t="s">
        <v>499</v>
      </c>
      <c r="AX89" s="75" t="s">
        <v>499</v>
      </c>
      <c r="AY89" s="75"/>
      <c r="AZ89" s="75"/>
      <c r="BA89" s="75"/>
      <c r="BB89" s="75"/>
      <c r="BC89" s="128"/>
      <c r="BE89" s="129"/>
      <c r="BF89" s="75"/>
      <c r="BG89" s="75" t="s">
        <v>498</v>
      </c>
      <c r="BH89" s="75" t="s">
        <v>498</v>
      </c>
      <c r="BI89" s="75"/>
      <c r="BJ89" s="75"/>
      <c r="BK89" s="75"/>
      <c r="BL89" s="75"/>
      <c r="BM89" s="128"/>
      <c r="BO89" s="129" t="str">
        <f>IF(OR(AND(AU89="I", OR(Physical_Building="Y", Physical_Building="Partial")),AND(AV89="I", OR(ME_Plant="Y", ME_Plant="Partial")), AND(AW89="I", OR(Data_Floor="Y", Data_Floor="Partial")), AND(AX89="I", OR(Racks="Y", Racks="Partial")), AND(AY89="I", OR(IT_Equipment="Y", IT_Equipment="Partial")), AND(AZ89="I", OR(Operating_System="Y", Operating_System="Partial")), AND(BA89="I", OR(Software="Y", Software="Partial")), AND(BB89="I", OR(Business_Process="Y", Business_Process="Partial")), AND(BC89="I", Full_Control="Y")), "I", "")</f>
        <v>I</v>
      </c>
      <c r="BP89" s="128" t="str">
        <f>IF(OR(AND(BE89="E", OR(Physical_Building="N", Physical_Building="Partial")),AND(BF89="E", OR(ME_Plant="N", ME_Plant="Partial")), AND(BG89="E", OR(Data_Floor="N", Data_Floor="Partial")), AND(BH89="E", OR(Racks="N", Racks="Partial")), AND(BI89="E", OR(IT_Equipment="N", IT_Equipment="Partial")), AND(BJ89="E", OR(Operating_System="N", Operating_System="Partial")), AND(BK89="E", OR(Software="N", Software="Partial")), AND(BL89="E", OR(Business_Process="N", Business_Process="Partial")), AND(BM89="E", Full_Control="N")), "E", "")</f>
        <v/>
      </c>
      <c r="BQ89" s="128" t="str">
        <f>IF(BO89="I",IF(BP89="E","I &amp; E","I"),IF(BP89="E","E",""))</f>
        <v>I</v>
      </c>
      <c r="BS89" s="212"/>
      <c r="BT89" s="208"/>
      <c r="BU89" s="208"/>
      <c r="BV89" s="204"/>
    </row>
    <row r="90" spans="1:74" ht="63.75">
      <c r="A90" s="123" t="s">
        <v>336</v>
      </c>
      <c r="B90" s="344" t="s">
        <v>339</v>
      </c>
      <c r="C90" s="124">
        <v>3</v>
      </c>
      <c r="D90" s="72" t="str">
        <f t="shared" si="17"/>
        <v>N</v>
      </c>
      <c r="E90" s="278"/>
      <c r="F90" s="250"/>
      <c r="G90" s="156"/>
      <c r="H90" s="156"/>
      <c r="I90" s="156"/>
      <c r="J90" s="236"/>
      <c r="K90" s="125" t="str">
        <f t="shared" si="71"/>
        <v>I</v>
      </c>
      <c r="L90" s="125" t="str">
        <f t="shared" si="72"/>
        <v/>
      </c>
      <c r="M90" s="125" t="str">
        <f t="shared" si="73"/>
        <v/>
      </c>
      <c r="N90" s="126" t="str">
        <f t="shared" si="74"/>
        <v/>
      </c>
      <c r="O90" s="241"/>
      <c r="P90" s="241"/>
      <c r="Q90" s="241"/>
      <c r="R90" s="241"/>
      <c r="T90" s="123" t="str">
        <f t="shared" si="75"/>
        <v/>
      </c>
      <c r="U90" s="127" t="str">
        <f t="shared" si="70"/>
        <v/>
      </c>
      <c r="V90" s="245">
        <f t="shared" si="99"/>
        <v>0</v>
      </c>
      <c r="X90" s="123" t="str">
        <f t="shared" si="76"/>
        <v>N</v>
      </c>
      <c r="Y90" s="125" t="str">
        <f t="shared" si="77"/>
        <v/>
      </c>
      <c r="Z90" s="125" t="str">
        <f t="shared" si="78"/>
        <v/>
      </c>
      <c r="AA90" s="127" t="str">
        <f t="shared" si="79"/>
        <v/>
      </c>
      <c r="AB90" s="245">
        <f t="shared" si="80"/>
        <v>0</v>
      </c>
      <c r="AD90" s="123" t="str">
        <f t="shared" si="81"/>
        <v/>
      </c>
      <c r="AE90" s="125" t="str">
        <f t="shared" si="82"/>
        <v/>
      </c>
      <c r="AF90" s="125" t="str">
        <f t="shared" si="83"/>
        <v/>
      </c>
      <c r="AG90" s="127" t="str">
        <f t="shared" si="84"/>
        <v/>
      </c>
      <c r="AH90" s="245">
        <f t="shared" si="88"/>
        <v>0</v>
      </c>
      <c r="AI90" s="245">
        <f t="shared" si="85"/>
        <v>0</v>
      </c>
      <c r="AK90" s="123" t="s">
        <v>204</v>
      </c>
      <c r="AL90" s="125"/>
      <c r="AM90" s="125"/>
      <c r="AN90" s="126"/>
      <c r="AO90" s="75">
        <f t="shared" si="54"/>
        <v>1</v>
      </c>
      <c r="AP90" s="75">
        <f t="shared" si="55"/>
        <v>0</v>
      </c>
      <c r="AQ90" s="75">
        <f t="shared" si="56"/>
        <v>0</v>
      </c>
      <c r="AR90" s="128">
        <f t="shared" si="57"/>
        <v>0</v>
      </c>
      <c r="AS90" s="245">
        <f t="shared" si="100"/>
        <v>1</v>
      </c>
      <c r="AU90" s="129"/>
      <c r="AV90" s="75"/>
      <c r="AW90" s="75"/>
      <c r="AX90" s="75" t="s">
        <v>499</v>
      </c>
      <c r="AY90" s="75"/>
      <c r="AZ90" s="75"/>
      <c r="BA90" s="75"/>
      <c r="BB90" s="75"/>
      <c r="BC90" s="128"/>
      <c r="BE90" s="129"/>
      <c r="BF90" s="75"/>
      <c r="BG90" s="75"/>
      <c r="BH90" s="75" t="s">
        <v>498</v>
      </c>
      <c r="BI90" s="75"/>
      <c r="BJ90" s="75"/>
      <c r="BK90" s="75"/>
      <c r="BL90" s="75"/>
      <c r="BM90" s="128"/>
      <c r="BO90" s="129" t="str">
        <f t="shared" si="86"/>
        <v>I</v>
      </c>
      <c r="BP90" s="128" t="str">
        <f t="shared" si="87"/>
        <v/>
      </c>
      <c r="BQ90" s="128" t="str">
        <f t="shared" si="19"/>
        <v>I</v>
      </c>
      <c r="BS90" s="212" t="s">
        <v>502</v>
      </c>
      <c r="BT90" s="208" t="s">
        <v>2</v>
      </c>
      <c r="BU90" s="208"/>
      <c r="BV90" s="204" t="s">
        <v>5</v>
      </c>
    </row>
    <row r="91" spans="1:74" ht="76.5">
      <c r="A91" s="311" t="s">
        <v>337</v>
      </c>
      <c r="B91" s="346" t="s">
        <v>340</v>
      </c>
      <c r="C91" s="312">
        <v>3</v>
      </c>
      <c r="D91" s="72" t="str">
        <f t="shared" si="17"/>
        <v>N</v>
      </c>
      <c r="E91" s="313"/>
      <c r="F91" s="314"/>
      <c r="G91" s="315"/>
      <c r="H91" s="315"/>
      <c r="I91" s="315"/>
      <c r="J91" s="316"/>
      <c r="K91" s="317" t="str">
        <f t="shared" si="71"/>
        <v/>
      </c>
      <c r="L91" s="317" t="str">
        <f t="shared" si="72"/>
        <v/>
      </c>
      <c r="M91" s="317" t="str">
        <f t="shared" si="73"/>
        <v/>
      </c>
      <c r="N91" s="318" t="str">
        <f t="shared" si="74"/>
        <v>I</v>
      </c>
      <c r="O91" s="319"/>
      <c r="P91" s="319"/>
      <c r="Q91" s="319"/>
      <c r="R91" s="319"/>
      <c r="T91" s="132" t="str">
        <f t="shared" si="75"/>
        <v/>
      </c>
      <c r="U91" s="135" t="str">
        <f t="shared" si="70"/>
        <v/>
      </c>
      <c r="V91" s="245">
        <f t="shared" si="99"/>
        <v>0</v>
      </c>
      <c r="X91" s="132" t="str">
        <f t="shared" si="76"/>
        <v/>
      </c>
      <c r="Y91" s="133" t="str">
        <f t="shared" si="77"/>
        <v/>
      </c>
      <c r="Z91" s="133" t="str">
        <f t="shared" si="78"/>
        <v/>
      </c>
      <c r="AA91" s="135" t="str">
        <f t="shared" si="79"/>
        <v>N</v>
      </c>
      <c r="AB91" s="245">
        <f t="shared" si="80"/>
        <v>0</v>
      </c>
      <c r="AD91" s="132" t="str">
        <f t="shared" si="81"/>
        <v/>
      </c>
      <c r="AE91" s="133" t="str">
        <f t="shared" si="82"/>
        <v/>
      </c>
      <c r="AF91" s="133" t="str">
        <f t="shared" si="83"/>
        <v/>
      </c>
      <c r="AG91" s="135" t="str">
        <f t="shared" si="84"/>
        <v/>
      </c>
      <c r="AH91" s="245">
        <f t="shared" si="88"/>
        <v>0</v>
      </c>
      <c r="AI91" s="245">
        <f t="shared" si="85"/>
        <v>0</v>
      </c>
      <c r="AK91" s="132"/>
      <c r="AL91" s="133"/>
      <c r="AM91" s="133"/>
      <c r="AN91" s="134" t="s">
        <v>204</v>
      </c>
      <c r="AO91" s="75">
        <f t="shared" si="54"/>
        <v>0</v>
      </c>
      <c r="AP91" s="75">
        <f t="shared" si="55"/>
        <v>0</v>
      </c>
      <c r="AQ91" s="75">
        <f t="shared" si="56"/>
        <v>0</v>
      </c>
      <c r="AR91" s="128">
        <f t="shared" si="57"/>
        <v>1</v>
      </c>
      <c r="AS91" s="245">
        <f t="shared" si="100"/>
        <v>1</v>
      </c>
      <c r="AU91" s="129"/>
      <c r="AV91" s="75"/>
      <c r="AW91" s="75"/>
      <c r="AX91" s="75" t="s">
        <v>499</v>
      </c>
      <c r="AY91" s="75"/>
      <c r="AZ91" s="75"/>
      <c r="BA91" s="75"/>
      <c r="BB91" s="75"/>
      <c r="BC91" s="128"/>
      <c r="BE91" s="129"/>
      <c r="BF91" s="75"/>
      <c r="BG91" s="75"/>
      <c r="BH91" s="75" t="s">
        <v>498</v>
      </c>
      <c r="BI91" s="75"/>
      <c r="BJ91" s="75"/>
      <c r="BK91" s="75"/>
      <c r="BL91" s="75"/>
      <c r="BM91" s="128"/>
      <c r="BO91" s="129" t="str">
        <f t="shared" si="86"/>
        <v>I</v>
      </c>
      <c r="BP91" s="128" t="str">
        <f t="shared" si="87"/>
        <v/>
      </c>
      <c r="BQ91" s="128" t="str">
        <f t="shared" si="19"/>
        <v>I</v>
      </c>
      <c r="BS91" s="212" t="s">
        <v>502</v>
      </c>
      <c r="BT91" s="208" t="s">
        <v>3</v>
      </c>
      <c r="BU91" s="208"/>
      <c r="BV91" s="204" t="s">
        <v>5</v>
      </c>
    </row>
    <row r="92" spans="1:74" ht="36.75" customHeight="1">
      <c r="A92" s="137" t="s">
        <v>348</v>
      </c>
      <c r="B92" s="346" t="s">
        <v>347</v>
      </c>
      <c r="C92" s="138">
        <v>4</v>
      </c>
      <c r="D92" s="72" t="str">
        <f>IF(BQ92="", "", IF(AS92=1, "N", "Y"))</f>
        <v>N</v>
      </c>
      <c r="E92" s="284"/>
      <c r="F92" s="314"/>
      <c r="G92" s="315"/>
      <c r="H92" s="159"/>
      <c r="I92" s="159"/>
      <c r="J92" s="316"/>
      <c r="K92" s="317" t="str">
        <f>IF(AK92="Y", $BQ92, "")</f>
        <v/>
      </c>
      <c r="L92" s="139" t="str">
        <f>IF(AL92="Y", $BQ92, "")</f>
        <v>I</v>
      </c>
      <c r="M92" s="139" t="str">
        <f>IF(AM92="Y", $BQ92, "")</f>
        <v/>
      </c>
      <c r="N92" s="318" t="str">
        <f>IF(AN92="Y", $BQ92, "")</f>
        <v>I</v>
      </c>
      <c r="O92" s="319"/>
      <c r="P92" s="319"/>
      <c r="Q92" s="319"/>
      <c r="R92" s="242"/>
      <c r="T92" s="132" t="str">
        <f>IF(E92="", "", IF(E92&lt;DATE(YEAR(Application_Date)+3,MONTH(Application_Date),DAY(Application_Date)), "Y", "N"))</f>
        <v/>
      </c>
      <c r="U92" s="135" t="str">
        <f>IF(F92="", "", IF(F92&lt;DATE(YEAR(Application_Date)+3,MONTH(Application_Date),DAY(Application_Date)), "Y", "N"))</f>
        <v/>
      </c>
      <c r="V92" s="245">
        <f t="shared" si="99"/>
        <v>0</v>
      </c>
      <c r="X92" s="132" t="str">
        <f>IF(NOT(ISERROR(SEARCH("I", K92))), IF(AND(ISERROR(SEARCH("I", G92)), ISERROR(SEARCH("I", $G92))), "N", "Y"), "")</f>
        <v/>
      </c>
      <c r="Y92" s="139" t="str">
        <f>IF(NOT(ISERROR(SEARCH("I", L92))), IF(AND(ISERROR(SEARCH("I", H92)), ISERROR(SEARCH("I", $G92))), "N", "Y"), "")</f>
        <v>N</v>
      </c>
      <c r="Z92" s="139" t="str">
        <f>IF(NOT(ISERROR(SEARCH("I", M92))), IF(AND(ISERROR(SEARCH("I", I92)), ISERROR(SEARCH("I", $G92))), "N", "Y"), "")</f>
        <v/>
      </c>
      <c r="AA92" s="135" t="str">
        <f>IF(NOT(ISERROR(SEARCH("I", N92))), IF(AND(ISERROR(SEARCH("I", J92)), ISERROR(SEARCH("I", $G92))), "N", "Y"), "")</f>
        <v>N</v>
      </c>
      <c r="AB92" s="245">
        <f>IF(OR(NOT(ISERROR(SEARCH("I", G92))),NOT(ISERROR(SEARCH("I", H92))), NOT(ISERROR(SEARCH("I", I92))), NOT(ISERROR(SEARCH("I", J92)))), 1, 0)</f>
        <v>0</v>
      </c>
      <c r="AD92" s="132" t="str">
        <f>IF(NOT(ISERROR(SEARCH("E", K92))), IF(AND(ISERROR(SEARCH("E", G92)), ISERROR(SEARCH("E", $G92))), "N", "Y"), "")</f>
        <v/>
      </c>
      <c r="AE92" s="139" t="str">
        <f>IF(NOT(ISERROR(SEARCH("E", L92))), IF(AND(ISERROR(SEARCH("E", H92)), ISERROR(SEARCH("E", $G92))), "N", "Y"), "")</f>
        <v/>
      </c>
      <c r="AF92" s="139" t="str">
        <f>IF(NOT(ISERROR(SEARCH("E", M92))), IF(AND(ISERROR(SEARCH("E", I92)), ISERROR(SEARCH("E", $G92))), "N", "Y"), "")</f>
        <v/>
      </c>
      <c r="AG92" s="135" t="str">
        <f>IF(NOT(ISERROR(SEARCH("E", N92))), IF(AND(ISERROR(SEARCH("E", J92)), ISERROR(SEARCH("E", $G92))), "N", "Y"), "")</f>
        <v/>
      </c>
      <c r="AH92" s="245">
        <f>IF(OR(NOT(ISERROR(SEARCH("E", G92))),NOT(ISERROR(SEARCH("E", H92))), NOT(ISERROR(SEARCH("E", I92))), NOT(ISERROR(SEARCH("E", J92)))), IF(AB92=1, 0, 1), 0)</f>
        <v>0</v>
      </c>
      <c r="AI92" s="245">
        <f>IF(OR(NOT(ISERROR(SEARCH("E", G92))),NOT(ISERROR(SEARCH("E", H92))), NOT(ISERROR(SEARCH("E", I92))), NOT(ISERROR(SEARCH("E", J92)))), IF(AB92=1, 0, 1), 0)</f>
        <v>0</v>
      </c>
      <c r="AK92" s="132"/>
      <c r="AL92" s="139" t="s">
        <v>204</v>
      </c>
      <c r="AM92" s="139"/>
      <c r="AN92" s="134" t="s">
        <v>204</v>
      </c>
      <c r="AO92" s="75">
        <f>IF(OR(AND($T92&lt;&gt;"Y", X92="N"), AND($U92&lt;&gt;"Y", AD92="N")), 1, 0)</f>
        <v>0</v>
      </c>
      <c r="AP92" s="75">
        <f>IF(OR(AND($T92&lt;&gt;"Y", Y92="N"), AND($U92&lt;&gt;"Y", AE92="N")), 1, 0)</f>
        <v>1</v>
      </c>
      <c r="AQ92" s="75">
        <f>IF(OR(AND($T92&lt;&gt;"Y", Z92="N"), AND($U92&lt;&gt;"Y", AF92="N")), 1, 0)</f>
        <v>0</v>
      </c>
      <c r="AR92" s="128">
        <f>IF(OR(AND($T92&lt;&gt;"Y", AA92="N"), AND($U92="", AG92="N")), 1, 0)</f>
        <v>1</v>
      </c>
      <c r="AS92" s="245">
        <f t="shared" si="100"/>
        <v>1</v>
      </c>
      <c r="AU92" s="129"/>
      <c r="AV92" s="75"/>
      <c r="AW92" s="75"/>
      <c r="AX92" s="75" t="s">
        <v>499</v>
      </c>
      <c r="AY92" s="75"/>
      <c r="AZ92" s="75"/>
      <c r="BA92" s="75"/>
      <c r="BB92" s="75"/>
      <c r="BC92" s="128"/>
      <c r="BE92" s="129"/>
      <c r="BF92" s="75"/>
      <c r="BG92" s="75"/>
      <c r="BH92" s="75" t="s">
        <v>498</v>
      </c>
      <c r="BI92" s="75"/>
      <c r="BJ92" s="75"/>
      <c r="BK92" s="75"/>
      <c r="BL92" s="75"/>
      <c r="BM92" s="128"/>
      <c r="BO92" s="129" t="str">
        <f>IF(OR(AND(AU92="I", OR(Physical_Building="Y", Physical_Building="Partial")),AND(AV92="I", OR(ME_Plant="Y", ME_Plant="Partial")), AND(AW92="I", OR(Data_Floor="Y", Data_Floor="Partial")), AND(AX92="I", OR(Racks="Y", Racks="Partial")), AND(AY92="I", OR(IT_Equipment="Y", IT_Equipment="Partial")), AND(AZ92="I", OR(Operating_System="Y", Operating_System="Partial")), AND(BA92="I", OR(Software="Y", Software="Partial")), AND(BB92="I", OR(Business_Process="Y", Business_Process="Partial")), AND(BC92="I", Full_Control="Y")), "I", "")</f>
        <v>I</v>
      </c>
      <c r="BP92" s="128" t="str">
        <f>IF(OR(AND(BE92="E", OR(Physical_Building="N", Physical_Building="Partial")),AND(BF92="E", OR(ME_Plant="N", ME_Plant="Partial")), AND(BG92="E", OR(Data_Floor="N", Data_Floor="Partial")), AND(BH92="E", OR(Racks="N", Racks="Partial")), AND(BI92="E", OR(IT_Equipment="N", IT_Equipment="Partial")), AND(BJ92="E", OR(Operating_System="N", Operating_System="Partial")), AND(BK92="E", OR(Software="N", Software="Partial")), AND(BL92="E", OR(Business_Process="N", Business_Process="Partial")), AND(BM92="E", Full_Control="N")), "E", "")</f>
        <v/>
      </c>
      <c r="BQ92" s="128" t="str">
        <f>IF(BO92="I",IF(BP92="E","I &amp; E","I"),IF(BP92="E","E",""))</f>
        <v>I</v>
      </c>
      <c r="BS92" s="212" t="s">
        <v>506</v>
      </c>
      <c r="BT92" s="208" t="s">
        <v>507</v>
      </c>
      <c r="BU92" s="208"/>
      <c r="BV92" s="204" t="s">
        <v>5</v>
      </c>
    </row>
    <row r="93" spans="1:74" ht="23.25" customHeight="1">
      <c r="A93" s="123" t="s">
        <v>349</v>
      </c>
      <c r="B93" s="344" t="s">
        <v>341</v>
      </c>
      <c r="C93" s="124">
        <v>3</v>
      </c>
      <c r="D93" s="72" t="str">
        <f t="shared" si="17"/>
        <v>N</v>
      </c>
      <c r="E93" s="278"/>
      <c r="F93" s="250"/>
      <c r="G93" s="156"/>
      <c r="H93" s="156"/>
      <c r="I93" s="156"/>
      <c r="J93" s="236"/>
      <c r="K93" s="125" t="str">
        <f t="shared" si="71"/>
        <v>I</v>
      </c>
      <c r="L93" s="125" t="str">
        <f t="shared" si="72"/>
        <v/>
      </c>
      <c r="M93" s="125" t="str">
        <f t="shared" si="73"/>
        <v/>
      </c>
      <c r="N93" s="126" t="str">
        <f t="shared" si="74"/>
        <v/>
      </c>
      <c r="O93" s="241"/>
      <c r="P93" s="241"/>
      <c r="Q93" s="241"/>
      <c r="R93" s="241"/>
      <c r="T93" s="123" t="str">
        <f t="shared" si="75"/>
        <v/>
      </c>
      <c r="U93" s="127" t="str">
        <f t="shared" si="70"/>
        <v/>
      </c>
      <c r="V93" s="245">
        <f t="shared" si="99"/>
        <v>0</v>
      </c>
      <c r="X93" s="123" t="str">
        <f t="shared" si="76"/>
        <v>N</v>
      </c>
      <c r="Y93" s="125" t="str">
        <f t="shared" si="77"/>
        <v/>
      </c>
      <c r="Z93" s="125" t="str">
        <f t="shared" si="78"/>
        <v/>
      </c>
      <c r="AA93" s="127" t="str">
        <f t="shared" si="79"/>
        <v/>
      </c>
      <c r="AB93" s="245">
        <f t="shared" si="80"/>
        <v>0</v>
      </c>
      <c r="AD93" s="123" t="str">
        <f t="shared" si="81"/>
        <v/>
      </c>
      <c r="AE93" s="125" t="str">
        <f t="shared" si="82"/>
        <v/>
      </c>
      <c r="AF93" s="125" t="str">
        <f t="shared" si="83"/>
        <v/>
      </c>
      <c r="AG93" s="127" t="str">
        <f t="shared" si="84"/>
        <v/>
      </c>
      <c r="AH93" s="245">
        <f t="shared" si="88"/>
        <v>0</v>
      </c>
      <c r="AI93" s="245">
        <f t="shared" si="85"/>
        <v>0</v>
      </c>
      <c r="AK93" s="123" t="s">
        <v>204</v>
      </c>
      <c r="AL93" s="125"/>
      <c r="AM93" s="125"/>
      <c r="AN93" s="126"/>
      <c r="AO93" s="75">
        <f t="shared" si="54"/>
        <v>1</v>
      </c>
      <c r="AP93" s="75">
        <f t="shared" si="55"/>
        <v>0</v>
      </c>
      <c r="AQ93" s="75">
        <f t="shared" si="56"/>
        <v>0</v>
      </c>
      <c r="AR93" s="128">
        <f t="shared" si="57"/>
        <v>0</v>
      </c>
      <c r="AS93" s="245">
        <f t="shared" si="100"/>
        <v>1</v>
      </c>
      <c r="AU93" s="129"/>
      <c r="AV93" s="75"/>
      <c r="AW93" s="75" t="s">
        <v>499</v>
      </c>
      <c r="AX93" s="75"/>
      <c r="AY93" s="75"/>
      <c r="AZ93" s="75"/>
      <c r="BA93" s="75"/>
      <c r="BB93" s="75"/>
      <c r="BC93" s="128"/>
      <c r="BE93" s="129"/>
      <c r="BF93" s="75"/>
      <c r="BG93" s="75" t="s">
        <v>498</v>
      </c>
      <c r="BH93" s="75"/>
      <c r="BI93" s="75"/>
      <c r="BJ93" s="75"/>
      <c r="BK93" s="75"/>
      <c r="BL93" s="75"/>
      <c r="BM93" s="128"/>
      <c r="BO93" s="129" t="str">
        <f t="shared" si="86"/>
        <v>I</v>
      </c>
      <c r="BP93" s="128" t="str">
        <f t="shared" si="87"/>
        <v/>
      </c>
      <c r="BQ93" s="128" t="str">
        <f t="shared" si="19"/>
        <v>I</v>
      </c>
      <c r="BS93" s="212"/>
      <c r="BT93" s="208"/>
      <c r="BU93" s="208"/>
      <c r="BV93" s="204" t="s">
        <v>5</v>
      </c>
    </row>
    <row r="94" spans="1:74" ht="23.25" customHeight="1">
      <c r="A94" s="361" t="s">
        <v>350</v>
      </c>
      <c r="B94" s="362" t="s">
        <v>344</v>
      </c>
      <c r="C94" s="124">
        <v>3</v>
      </c>
      <c r="D94" s="72" t="str">
        <f>IF(BQ94="", "", IF(AS94=1, "N", "Y"))</f>
        <v>N</v>
      </c>
      <c r="E94" s="278"/>
      <c r="F94" s="250"/>
      <c r="G94" s="156"/>
      <c r="H94" s="156"/>
      <c r="I94" s="156"/>
      <c r="J94" s="236"/>
      <c r="K94" s="125" t="str">
        <f>IF(AK94="Y", $BQ94, "")</f>
        <v>I</v>
      </c>
      <c r="L94" s="125" t="str">
        <f>IF(AL94="Y", $BQ94, "")</f>
        <v/>
      </c>
      <c r="M94" s="125" t="str">
        <f>IF(AM94="Y", $BQ94, "")</f>
        <v/>
      </c>
      <c r="N94" s="126" t="str">
        <f>IF(AN94="Y", $BQ94, "")</f>
        <v/>
      </c>
      <c r="O94" s="241"/>
      <c r="P94" s="241"/>
      <c r="Q94" s="241"/>
      <c r="R94" s="241"/>
      <c r="T94" s="123" t="str">
        <f>IF(E94="", "", IF(E94&lt;DATE(YEAR(Application_Date)+3,MONTH(Application_Date),DAY(Application_Date)), "Y", "N"))</f>
        <v/>
      </c>
      <c r="U94" s="127" t="str">
        <f>IF(F94="", "", IF(F94&lt;DATE(YEAR(Application_Date)+3,MONTH(Application_Date),DAY(Application_Date)), "Y", "N"))</f>
        <v/>
      </c>
      <c r="V94" s="245">
        <f t="shared" si="99"/>
        <v>0</v>
      </c>
      <c r="X94" s="123" t="str">
        <f>IF(NOT(ISERROR(SEARCH("I", K94))), IF(AND(ISERROR(SEARCH("I", G94)), ISERROR(SEARCH("I", $G94))), "N", "Y"), "")</f>
        <v>N</v>
      </c>
      <c r="Y94" s="125" t="str">
        <f>IF(NOT(ISERROR(SEARCH("I", L94))), IF(AND(ISERROR(SEARCH("I", H94)), ISERROR(SEARCH("I", $G94))), "N", "Y"), "")</f>
        <v/>
      </c>
      <c r="Z94" s="125" t="str">
        <f>IF(NOT(ISERROR(SEARCH("I", M94))), IF(AND(ISERROR(SEARCH("I", I94)), ISERROR(SEARCH("I", $G94))), "N", "Y"), "")</f>
        <v/>
      </c>
      <c r="AA94" s="127" t="str">
        <f>IF(NOT(ISERROR(SEARCH("I", N94))), IF(AND(ISERROR(SEARCH("I", J94)), ISERROR(SEARCH("I", $G94))), "N", "Y"), "")</f>
        <v/>
      </c>
      <c r="AB94" s="245">
        <f>IF(OR(NOT(ISERROR(SEARCH("I", G94))),NOT(ISERROR(SEARCH("I", H94))), NOT(ISERROR(SEARCH("I", I94))), NOT(ISERROR(SEARCH("I", J94)))), 1, 0)</f>
        <v>0</v>
      </c>
      <c r="AD94" s="123" t="str">
        <f>IF(NOT(ISERROR(SEARCH("E", K94))), IF(AND(ISERROR(SEARCH("E", G94)), ISERROR(SEARCH("E", $G94))), "N", "Y"), "")</f>
        <v/>
      </c>
      <c r="AE94" s="125" t="str">
        <f>IF(NOT(ISERROR(SEARCH("E", L94))), IF(AND(ISERROR(SEARCH("E", H94)), ISERROR(SEARCH("E", $G94))), "N", "Y"), "")</f>
        <v/>
      </c>
      <c r="AF94" s="125" t="str">
        <f>IF(NOT(ISERROR(SEARCH("E", M94))), IF(AND(ISERROR(SEARCH("E", I94)), ISERROR(SEARCH("E", $G94))), "N", "Y"), "")</f>
        <v/>
      </c>
      <c r="AG94" s="127" t="str">
        <f>IF(NOT(ISERROR(SEARCH("E", N94))), IF(AND(ISERROR(SEARCH("E", J94)), ISERROR(SEARCH("E", $G94))), "N", "Y"), "")</f>
        <v/>
      </c>
      <c r="AH94" s="245">
        <f>IF(OR(NOT(ISERROR(SEARCH("E", G94))),NOT(ISERROR(SEARCH("E", H94))), NOT(ISERROR(SEARCH("E", I94))), NOT(ISERROR(SEARCH("E", J94)))), IF(AB94=1, 0, 1), 0)</f>
        <v>0</v>
      </c>
      <c r="AI94" s="245">
        <f>IF(OR(NOT(ISERROR(SEARCH("E", G94))),NOT(ISERROR(SEARCH("E", H94))), NOT(ISERROR(SEARCH("E", I94))), NOT(ISERROR(SEARCH("E", J94)))), IF(AB94=1, 0, 1), 0)</f>
        <v>0</v>
      </c>
      <c r="AK94" s="123" t="s">
        <v>204</v>
      </c>
      <c r="AL94" s="125"/>
      <c r="AM94" s="125"/>
      <c r="AN94" s="126"/>
      <c r="AO94" s="75">
        <f>IF(OR(AND($T94&lt;&gt;"Y", X94="N"), AND($U94&lt;&gt;"Y", AD94="N")), 1, 0)</f>
        <v>1</v>
      </c>
      <c r="AP94" s="75">
        <f>IF(OR(AND($T94&lt;&gt;"Y", Y94="N"), AND($U94&lt;&gt;"Y", AE94="N")), 1, 0)</f>
        <v>0</v>
      </c>
      <c r="AQ94" s="75">
        <f>IF(OR(AND($T94&lt;&gt;"Y", Z94="N"), AND($U94&lt;&gt;"Y", AF94="N")), 1, 0)</f>
        <v>0</v>
      </c>
      <c r="AR94" s="128">
        <f>IF(OR(AND($T94&lt;&gt;"Y", AA94="N"), AND($U94="", AG94="N")), 1, 0)</f>
        <v>0</v>
      </c>
      <c r="AS94" s="245">
        <f t="shared" si="100"/>
        <v>1</v>
      </c>
      <c r="AU94" s="129"/>
      <c r="AV94" s="75"/>
      <c r="AW94" s="75" t="s">
        <v>499</v>
      </c>
      <c r="AX94" s="75"/>
      <c r="AY94" s="75"/>
      <c r="AZ94" s="75"/>
      <c r="BA94" s="75"/>
      <c r="BB94" s="75"/>
      <c r="BC94" s="128"/>
      <c r="BE94" s="129"/>
      <c r="BF94" s="75"/>
      <c r="BG94" s="75" t="s">
        <v>498</v>
      </c>
      <c r="BH94" s="75"/>
      <c r="BI94" s="75"/>
      <c r="BJ94" s="75"/>
      <c r="BK94" s="75"/>
      <c r="BL94" s="75"/>
      <c r="BM94" s="128"/>
      <c r="BO94" s="129" t="str">
        <f>IF(OR(AND(AU94="I", OR(Physical_Building="Y", Physical_Building="Partial")),AND(AV94="I", OR(ME_Plant="Y", ME_Plant="Partial")), AND(AW94="I", OR(Data_Floor="Y", Data_Floor="Partial")), AND(AX94="I", OR(Racks="Y", Racks="Partial")), AND(AY94="I", OR(IT_Equipment="Y", IT_Equipment="Partial")), AND(AZ94="I", OR(Operating_System="Y", Operating_System="Partial")), AND(BA94="I", OR(Software="Y", Software="Partial")), AND(BB94="I", OR(Business_Process="Y", Business_Process="Partial")), AND(BC94="I", Full_Control="Y")), "I", "")</f>
        <v>I</v>
      </c>
      <c r="BP94" s="128" t="str">
        <f>IF(OR(AND(BE94="E", OR(Physical_Building="N", Physical_Building="Partial")),AND(BF94="E", OR(ME_Plant="N", ME_Plant="Partial")), AND(BG94="E", OR(Data_Floor="N", Data_Floor="Partial")), AND(BH94="E", OR(Racks="N", Racks="Partial")), AND(BI94="E", OR(IT_Equipment="N", IT_Equipment="Partial")), AND(BJ94="E", OR(Operating_System="N", Operating_System="Partial")), AND(BK94="E", OR(Software="N", Software="Partial")), AND(BL94="E", OR(Business_Process="N", Business_Process="Partial")), AND(BM94="E", Full_Control="N")), "E", "")</f>
        <v/>
      </c>
      <c r="BQ94" s="128" t="str">
        <f>IF(BO94="I",IF(BP94="E","I &amp; E","I"),IF(BP94="E","E",""))</f>
        <v>I</v>
      </c>
      <c r="BS94" s="212"/>
      <c r="BT94" s="208"/>
      <c r="BU94" s="208"/>
      <c r="BV94" s="204" t="s">
        <v>5</v>
      </c>
    </row>
    <row r="95" spans="1:74" ht="24.75" customHeight="1">
      <c r="A95" s="129" t="s">
        <v>351</v>
      </c>
      <c r="B95" s="345" t="s">
        <v>342</v>
      </c>
      <c r="C95" s="130">
        <v>3</v>
      </c>
      <c r="D95" s="72" t="str">
        <f t="shared" si="17"/>
        <v/>
      </c>
      <c r="E95" s="279"/>
      <c r="F95" s="280"/>
      <c r="G95" s="157"/>
      <c r="H95" s="157"/>
      <c r="I95" s="157"/>
      <c r="J95" s="158"/>
      <c r="K95" s="75" t="str">
        <f t="shared" si="71"/>
        <v/>
      </c>
      <c r="L95" s="75" t="str">
        <f t="shared" si="72"/>
        <v/>
      </c>
      <c r="M95" s="75" t="str">
        <f t="shared" si="73"/>
        <v/>
      </c>
      <c r="N95" s="131" t="str">
        <f t="shared" si="74"/>
        <v/>
      </c>
      <c r="O95" s="240"/>
      <c r="P95" s="240"/>
      <c r="Q95" s="240"/>
      <c r="R95" s="240"/>
      <c r="T95" s="129" t="str">
        <f t="shared" si="75"/>
        <v/>
      </c>
      <c r="U95" s="128" t="str">
        <f t="shared" si="70"/>
        <v/>
      </c>
      <c r="V95" s="245">
        <f t="shared" si="99"/>
        <v>0</v>
      </c>
      <c r="X95" s="129" t="str">
        <f t="shared" si="76"/>
        <v/>
      </c>
      <c r="Y95" s="75" t="str">
        <f t="shared" si="77"/>
        <v/>
      </c>
      <c r="Z95" s="75" t="str">
        <f t="shared" si="78"/>
        <v/>
      </c>
      <c r="AA95" s="128" t="str">
        <f t="shared" si="79"/>
        <v/>
      </c>
      <c r="AB95" s="245">
        <f t="shared" si="80"/>
        <v>0</v>
      </c>
      <c r="AD95" s="129" t="str">
        <f t="shared" si="81"/>
        <v/>
      </c>
      <c r="AE95" s="75" t="str">
        <f t="shared" si="82"/>
        <v/>
      </c>
      <c r="AF95" s="75" t="str">
        <f t="shared" si="83"/>
        <v/>
      </c>
      <c r="AG95" s="128" t="str">
        <f t="shared" si="84"/>
        <v/>
      </c>
      <c r="AH95" s="245">
        <f t="shared" si="88"/>
        <v>0</v>
      </c>
      <c r="AI95" s="245">
        <f t="shared" si="85"/>
        <v>0</v>
      </c>
      <c r="AK95" s="129"/>
      <c r="AL95" s="75"/>
      <c r="AM95" s="75"/>
      <c r="AN95" s="131"/>
      <c r="AO95" s="75">
        <f t="shared" si="54"/>
        <v>0</v>
      </c>
      <c r="AP95" s="75">
        <f t="shared" si="55"/>
        <v>0</v>
      </c>
      <c r="AQ95" s="75">
        <f t="shared" si="56"/>
        <v>0</v>
      </c>
      <c r="AR95" s="128">
        <f t="shared" si="57"/>
        <v>0</v>
      </c>
      <c r="AS95" s="245">
        <f t="shared" si="100"/>
        <v>0</v>
      </c>
      <c r="AU95" s="129"/>
      <c r="AV95" s="75"/>
      <c r="AW95" s="75"/>
      <c r="AX95" s="75"/>
      <c r="AY95" s="75"/>
      <c r="AZ95" s="75"/>
      <c r="BA95" s="75"/>
      <c r="BB95" s="75"/>
      <c r="BC95" s="128"/>
      <c r="BE95" s="129"/>
      <c r="BF95" s="75"/>
      <c r="BG95" s="75"/>
      <c r="BH95" s="75"/>
      <c r="BI95" s="75"/>
      <c r="BJ95" s="75"/>
      <c r="BK95" s="75"/>
      <c r="BL95" s="75"/>
      <c r="BM95" s="128"/>
      <c r="BO95" s="129" t="str">
        <f t="shared" si="86"/>
        <v/>
      </c>
      <c r="BP95" s="128" t="str">
        <f t="shared" si="87"/>
        <v/>
      </c>
      <c r="BQ95" s="128" t="str">
        <f t="shared" si="19"/>
        <v/>
      </c>
      <c r="BS95" s="212"/>
      <c r="BT95" s="208"/>
      <c r="BU95" s="208"/>
      <c r="BV95" s="204"/>
    </row>
    <row r="96" spans="1:74" ht="32.25" customHeight="1">
      <c r="A96" s="129" t="s">
        <v>352</v>
      </c>
      <c r="B96" s="345" t="s">
        <v>346</v>
      </c>
      <c r="C96" s="130">
        <v>3</v>
      </c>
      <c r="D96" s="72" t="str">
        <f t="shared" si="17"/>
        <v/>
      </c>
      <c r="E96" s="279"/>
      <c r="F96" s="280"/>
      <c r="G96" s="157"/>
      <c r="H96" s="157"/>
      <c r="I96" s="157"/>
      <c r="J96" s="158"/>
      <c r="K96" s="75" t="str">
        <f t="shared" si="71"/>
        <v/>
      </c>
      <c r="L96" s="75" t="str">
        <f t="shared" si="72"/>
        <v/>
      </c>
      <c r="M96" s="75" t="str">
        <f t="shared" si="73"/>
        <v/>
      </c>
      <c r="N96" s="131" t="str">
        <f t="shared" si="74"/>
        <v/>
      </c>
      <c r="O96" s="240"/>
      <c r="P96" s="240"/>
      <c r="Q96" s="240"/>
      <c r="R96" s="240"/>
      <c r="T96" s="129" t="str">
        <f t="shared" si="75"/>
        <v/>
      </c>
      <c r="U96" s="128" t="str">
        <f t="shared" ref="U96:U130" si="123">IF(F96="", "", IF(F96&lt;DATE(YEAR(Application_Date)+3,MONTH(Application_Date),DAY(Application_Date)), "Y", "N"))</f>
        <v/>
      </c>
      <c r="V96" s="245">
        <f t="shared" si="99"/>
        <v>0</v>
      </c>
      <c r="X96" s="129" t="str">
        <f t="shared" si="76"/>
        <v/>
      </c>
      <c r="Y96" s="75" t="str">
        <f t="shared" si="77"/>
        <v/>
      </c>
      <c r="Z96" s="75" t="str">
        <f t="shared" si="78"/>
        <v/>
      </c>
      <c r="AA96" s="128" t="str">
        <f t="shared" si="79"/>
        <v/>
      </c>
      <c r="AB96" s="245">
        <f t="shared" si="80"/>
        <v>0</v>
      </c>
      <c r="AD96" s="129" t="str">
        <f t="shared" si="81"/>
        <v/>
      </c>
      <c r="AE96" s="75" t="str">
        <f t="shared" si="82"/>
        <v/>
      </c>
      <c r="AF96" s="75" t="str">
        <f t="shared" si="83"/>
        <v/>
      </c>
      <c r="AG96" s="128" t="str">
        <f t="shared" si="84"/>
        <v/>
      </c>
      <c r="AH96" s="245">
        <f t="shared" si="88"/>
        <v>0</v>
      </c>
      <c r="AI96" s="245">
        <f t="shared" si="85"/>
        <v>0</v>
      </c>
      <c r="AK96" s="129"/>
      <c r="AL96" s="75"/>
      <c r="AM96" s="75"/>
      <c r="AN96" s="131"/>
      <c r="AO96" s="75">
        <f t="shared" si="54"/>
        <v>0</v>
      </c>
      <c r="AP96" s="75">
        <f t="shared" si="55"/>
        <v>0</v>
      </c>
      <c r="AQ96" s="75">
        <f t="shared" si="56"/>
        <v>0</v>
      </c>
      <c r="AR96" s="128">
        <f t="shared" si="57"/>
        <v>0</v>
      </c>
      <c r="AS96" s="245">
        <f t="shared" si="100"/>
        <v>0</v>
      </c>
      <c r="AU96" s="129"/>
      <c r="AV96" s="75"/>
      <c r="AW96" s="75"/>
      <c r="AX96" s="75"/>
      <c r="AY96" s="75"/>
      <c r="AZ96" s="75"/>
      <c r="BA96" s="75"/>
      <c r="BB96" s="75"/>
      <c r="BC96" s="128"/>
      <c r="BE96" s="129"/>
      <c r="BF96" s="75"/>
      <c r="BG96" s="75"/>
      <c r="BH96" s="75"/>
      <c r="BI96" s="75"/>
      <c r="BJ96" s="75"/>
      <c r="BK96" s="75"/>
      <c r="BL96" s="75"/>
      <c r="BM96" s="128"/>
      <c r="BO96" s="129" t="str">
        <f t="shared" si="86"/>
        <v/>
      </c>
      <c r="BP96" s="128" t="str">
        <f t="shared" si="87"/>
        <v/>
      </c>
      <c r="BQ96" s="128" t="str">
        <f t="shared" si="19"/>
        <v/>
      </c>
      <c r="BS96" s="212"/>
      <c r="BT96" s="208"/>
      <c r="BU96" s="208"/>
      <c r="BV96" s="204"/>
    </row>
    <row r="97" spans="1:74" ht="51">
      <c r="A97" s="323" t="s">
        <v>353</v>
      </c>
      <c r="B97" s="346" t="s">
        <v>523</v>
      </c>
      <c r="C97" s="138">
        <v>3</v>
      </c>
      <c r="D97" s="72" t="str">
        <f>IF(BQ97="", "", IF(AS97=1, "N", "Y"))</f>
        <v>N</v>
      </c>
      <c r="E97" s="284"/>
      <c r="F97" s="314"/>
      <c r="G97" s="315"/>
      <c r="H97" s="159"/>
      <c r="I97" s="159"/>
      <c r="J97" s="316"/>
      <c r="K97" s="317" t="str">
        <f>IF(AK97="Y", $BQ97, "")</f>
        <v/>
      </c>
      <c r="L97" s="139" t="str">
        <f>IF(AL97="Y", $BQ97, "")</f>
        <v>I</v>
      </c>
      <c r="M97" s="139" t="str">
        <f>IF(AM97="Y", $BQ97, "")</f>
        <v/>
      </c>
      <c r="N97" s="318" t="str">
        <f>IF(AN97="Y", $BQ97, "")</f>
        <v>I</v>
      </c>
      <c r="O97" s="319"/>
      <c r="P97" s="319"/>
      <c r="Q97" s="319"/>
      <c r="R97" s="242"/>
      <c r="T97" s="132" t="str">
        <f>IF(E97="", "", IF(E97&lt;DATE(YEAR(Application_Date)+3,MONTH(Application_Date),DAY(Application_Date)), "Y", "N"))</f>
        <v/>
      </c>
      <c r="U97" s="135" t="str">
        <f t="shared" si="123"/>
        <v/>
      </c>
      <c r="V97" s="245">
        <f t="shared" si="99"/>
        <v>0</v>
      </c>
      <c r="X97" s="132" t="str">
        <f t="shared" ref="X97:AA98" si="124">IF(NOT(ISERROR(SEARCH("I", K97))), IF(AND(ISERROR(SEARCH("I", G97)), ISERROR(SEARCH("I", $G97))), "N", "Y"), "")</f>
        <v/>
      </c>
      <c r="Y97" s="139" t="str">
        <f t="shared" si="124"/>
        <v>N</v>
      </c>
      <c r="Z97" s="323" t="str">
        <f t="shared" si="124"/>
        <v/>
      </c>
      <c r="AA97" s="135" t="str">
        <f t="shared" si="124"/>
        <v>N</v>
      </c>
      <c r="AB97" s="245">
        <f>IF(OR(NOT(ISERROR(SEARCH("I", G97))),NOT(ISERROR(SEARCH("I", H97))), NOT(ISERROR(SEARCH("I", I97))), NOT(ISERROR(SEARCH("I", J97)))), 1, 0)</f>
        <v>0</v>
      </c>
      <c r="AD97" s="132" t="str">
        <f t="shared" ref="AD97:AG98" si="125">IF(NOT(ISERROR(SEARCH("E", K97))), IF(AND(ISERROR(SEARCH("E", G97)), ISERROR(SEARCH("E", $G97))), "N", "Y"), "")</f>
        <v/>
      </c>
      <c r="AE97" s="139" t="str">
        <f t="shared" si="125"/>
        <v/>
      </c>
      <c r="AF97" s="139" t="str">
        <f t="shared" si="125"/>
        <v/>
      </c>
      <c r="AG97" s="135" t="str">
        <f t="shared" si="125"/>
        <v/>
      </c>
      <c r="AH97" s="245">
        <f>IF(OR(NOT(ISERROR(SEARCH("E", G97))),NOT(ISERROR(SEARCH("E", H97))), NOT(ISERROR(SEARCH("E", I97))), NOT(ISERROR(SEARCH("E", J97)))), IF(AB97=1, 0, 1), 0)</f>
        <v>0</v>
      </c>
      <c r="AI97" s="245">
        <f>IF(OR(NOT(ISERROR(SEARCH("E", G97))),NOT(ISERROR(SEARCH("E", H97))), NOT(ISERROR(SEARCH("E", I97))), NOT(ISERROR(SEARCH("E", J97)))), IF(AB97=1, 0, 1), 0)</f>
        <v>0</v>
      </c>
      <c r="AK97" s="132"/>
      <c r="AL97" s="139" t="s">
        <v>204</v>
      </c>
      <c r="AM97" s="139"/>
      <c r="AN97" s="134" t="s">
        <v>204</v>
      </c>
      <c r="AO97" s="75">
        <f t="shared" ref="AO97:AQ98" si="126">IF(OR(AND($T97&lt;&gt;"Y", X97="N"), AND($U97&lt;&gt;"Y", AD97="N")), 1, 0)</f>
        <v>0</v>
      </c>
      <c r="AP97" s="75">
        <f t="shared" si="126"/>
        <v>1</v>
      </c>
      <c r="AQ97" s="75">
        <f t="shared" si="126"/>
        <v>0</v>
      </c>
      <c r="AR97" s="128">
        <f>IF(OR(AND($T97&lt;&gt;"Y", AA97="N"), AND($U97="", AG97="N")), 1, 0)</f>
        <v>1</v>
      </c>
      <c r="AS97" s="245">
        <f t="shared" si="100"/>
        <v>1</v>
      </c>
      <c r="AU97" s="129"/>
      <c r="AV97" s="75"/>
      <c r="AW97" s="75" t="s">
        <v>499</v>
      </c>
      <c r="AX97" s="75" t="s">
        <v>499</v>
      </c>
      <c r="AY97" s="75"/>
      <c r="AZ97" s="75"/>
      <c r="BA97" s="75"/>
      <c r="BB97" s="75"/>
      <c r="BC97" s="128"/>
      <c r="BE97" s="129"/>
      <c r="BF97" s="75"/>
      <c r="BG97" s="75" t="s">
        <v>498</v>
      </c>
      <c r="BH97" s="75" t="s">
        <v>498</v>
      </c>
      <c r="BI97" s="75"/>
      <c r="BJ97" s="75"/>
      <c r="BK97" s="75"/>
      <c r="BL97" s="75"/>
      <c r="BM97" s="128"/>
      <c r="BO97" s="129" t="str">
        <f>IF(OR(AND(AU97="I", OR(Physical_Building="Y", Physical_Building="Partial")),AND(AV97="I", OR(ME_Plant="Y", ME_Plant="Partial")), AND(AW97="I", OR(Data_Floor="Y", Data_Floor="Partial")), AND(AX97="I", OR(Racks="Y", Racks="Partial")), AND(AY97="I", OR(IT_Equipment="Y", IT_Equipment="Partial")), AND(AZ97="I", OR(Operating_System="Y", Operating_System="Partial")), AND(BA97="I", OR(Software="Y", Software="Partial")), AND(BB97="I", OR(Business_Process="Y", Business_Process="Partial")), AND(BC97="I", Full_Control="Y")), "I", "")</f>
        <v>I</v>
      </c>
      <c r="BP97" s="128" t="str">
        <f>IF(OR(AND(BE97="E", OR(Physical_Building="N", Physical_Building="Partial")),AND(BF97="E", OR(ME_Plant="N", ME_Plant="Partial")), AND(BG97="E", OR(Data_Floor="N", Data_Floor="Partial")), AND(BH97="E", OR(Racks="N", Racks="Partial")), AND(BI97="E", OR(IT_Equipment="N", IT_Equipment="Partial")), AND(BJ97="E", OR(Operating_System="N", Operating_System="Partial")), AND(BK97="E", OR(Software="N", Software="Partial")), AND(BL97="E", OR(Business_Process="N", Business_Process="Partial")), AND(BM97="E", Full_Control="N")), "E", "")</f>
        <v/>
      </c>
      <c r="BQ97" s="128" t="str">
        <f>IF(BO97="I",IF(BP97="E","I &amp; E","I"),IF(BP97="E","E",""))</f>
        <v>I</v>
      </c>
      <c r="BS97" s="212" t="s">
        <v>504</v>
      </c>
      <c r="BT97" s="208" t="s">
        <v>505</v>
      </c>
      <c r="BU97" s="208"/>
      <c r="BV97" s="204" t="s">
        <v>5</v>
      </c>
    </row>
    <row r="98" spans="1:74" ht="24.75" customHeight="1">
      <c r="A98" s="311" t="s">
        <v>525</v>
      </c>
      <c r="B98" s="346" t="s">
        <v>632</v>
      </c>
      <c r="C98" s="312">
        <v>3</v>
      </c>
      <c r="D98" s="266" t="str">
        <f>IF(BQ98="", "", IF(AS98=1, "N", "Y"))</f>
        <v>N</v>
      </c>
      <c r="E98" s="313"/>
      <c r="F98" s="314"/>
      <c r="G98" s="315"/>
      <c r="H98" s="315"/>
      <c r="I98" s="315"/>
      <c r="J98" s="316"/>
      <c r="K98" s="317" t="str">
        <f>IF(AK98="Y", $BQ98, "")</f>
        <v/>
      </c>
      <c r="L98" s="315"/>
      <c r="M98" s="317" t="str">
        <f>IF(AM98="Y", $BQ98, "")</f>
        <v/>
      </c>
      <c r="N98" s="318" t="str">
        <f>IF(AN98="Y", $BQ98, "")</f>
        <v>I</v>
      </c>
      <c r="O98" s="319"/>
      <c r="P98" s="319"/>
      <c r="Q98" s="319"/>
      <c r="R98" s="319"/>
      <c r="T98" s="132" t="str">
        <f>IF(E98="", "", IF(E98&lt;DATE(YEAR(Application_Date)+3,MONTH(Application_Date),DAY(Application_Date)), "Y", "N"))</f>
        <v/>
      </c>
      <c r="U98" s="135" t="str">
        <f>IF(F98="", "", IF(F98&lt;DATE(YEAR(Application_Date)+3,MONTH(Application_Date),DAY(Application_Date)), "Y", "N"))</f>
        <v/>
      </c>
      <c r="V98" s="245">
        <f t="shared" si="99"/>
        <v>0</v>
      </c>
      <c r="X98" s="132" t="str">
        <f t="shared" si="124"/>
        <v/>
      </c>
      <c r="Y98" s="317" t="str">
        <f t="shared" si="124"/>
        <v/>
      </c>
      <c r="Z98" s="317" t="str">
        <f t="shared" si="124"/>
        <v/>
      </c>
      <c r="AA98" s="135" t="str">
        <f t="shared" si="124"/>
        <v>N</v>
      </c>
      <c r="AB98" s="245">
        <f>IF(OR(NOT(ISERROR(SEARCH("I", G98))),NOT(ISERROR(SEARCH("I", H98))), NOT(ISERROR(SEARCH("I", I98))), NOT(ISERROR(SEARCH("I", J98)))), 1, 0)</f>
        <v>0</v>
      </c>
      <c r="AD98" s="132" t="str">
        <f t="shared" si="125"/>
        <v/>
      </c>
      <c r="AE98" s="317" t="str">
        <f t="shared" si="125"/>
        <v/>
      </c>
      <c r="AF98" s="317" t="str">
        <f t="shared" si="125"/>
        <v/>
      </c>
      <c r="AG98" s="135" t="str">
        <f t="shared" si="125"/>
        <v/>
      </c>
      <c r="AH98" s="245">
        <f>IF(OR(NOT(ISERROR(SEARCH("E", G98))),NOT(ISERROR(SEARCH("E", H98))), NOT(ISERROR(SEARCH("E", I98))), NOT(ISERROR(SEARCH("E", J98)))), IF(AB98=1, 0, 1), 0)</f>
        <v>0</v>
      </c>
      <c r="AI98" s="245">
        <f>IF(OR(NOT(ISERROR(SEARCH("E", G98))),NOT(ISERROR(SEARCH("E", H98))), NOT(ISERROR(SEARCH("E", I98))), NOT(ISERROR(SEARCH("E", J98)))), IF(AB98=1, 0, 1), 0)</f>
        <v>0</v>
      </c>
      <c r="AK98" s="132"/>
      <c r="AL98" s="317"/>
      <c r="AM98" s="317"/>
      <c r="AN98" s="134" t="s">
        <v>204</v>
      </c>
      <c r="AO98" s="75">
        <f t="shared" si="126"/>
        <v>0</v>
      </c>
      <c r="AP98" s="75">
        <f t="shared" si="126"/>
        <v>0</v>
      </c>
      <c r="AQ98" s="75">
        <f t="shared" si="126"/>
        <v>0</v>
      </c>
      <c r="AR98" s="128">
        <f>IF(OR(AND($T98&lt;&gt;"Y", AA98="N"), AND($U98="", AG98="N")), 1, 0)</f>
        <v>1</v>
      </c>
      <c r="AS98" s="245">
        <f t="shared" si="100"/>
        <v>1</v>
      </c>
      <c r="AU98" s="129"/>
      <c r="AV98" s="75"/>
      <c r="AW98" s="75"/>
      <c r="AX98" s="75" t="s">
        <v>499</v>
      </c>
      <c r="AY98" s="75"/>
      <c r="AZ98" s="75"/>
      <c r="BA98" s="75"/>
      <c r="BB98" s="75"/>
      <c r="BC98" s="128"/>
      <c r="BE98" s="129"/>
      <c r="BF98" s="75"/>
      <c r="BG98" s="75"/>
      <c r="BH98" s="75" t="s">
        <v>498</v>
      </c>
      <c r="BI98" s="75"/>
      <c r="BJ98" s="75"/>
      <c r="BK98" s="75"/>
      <c r="BL98" s="75"/>
      <c r="BM98" s="128"/>
      <c r="BO98" s="129" t="str">
        <f>IF(OR(AND(AU98="I", OR(Physical_Building="Y", Physical_Building="Partial")),AND(AV98="I", OR(ME_Plant="Y", ME_Plant="Partial")), AND(AW98="I", OR(Data_Floor="Y", Data_Floor="Partial")), AND(AX98="I", OR(Racks="Y", Racks="Partial")), AND(AY98="I", OR(IT_Equipment="Y", IT_Equipment="Partial")), AND(AZ98="I", OR(Operating_System="Y", Operating_System="Partial")), AND(BA98="I", OR(Software="Y", Software="Partial")), AND(BB98="I", OR(Business_Process="Y", Business_Process="Partial")), AND(BC98="I", Full_Control="Y")), "I", "")</f>
        <v>I</v>
      </c>
      <c r="BP98" s="128" t="str">
        <f>IF(OR(AND(BE98="E", OR(Physical_Building="N", Physical_Building="Partial")),AND(BF98="E", OR(ME_Plant="N", ME_Plant="Partial")), AND(BG98="E", OR(Data_Floor="N", Data_Floor="Partial")), AND(BH98="E", OR(Racks="N", Racks="Partial")), AND(BI98="E", OR(IT_Equipment="N", IT_Equipment="Partial")), AND(BJ98="E", OR(Operating_System="N", Operating_System="Partial")), AND(BK98="E", OR(Software="N", Software="Partial")), AND(BL98="E", OR(Business_Process="N", Business_Process="Partial")), AND(BM98="E", Full_Control="N")), "E", "")</f>
        <v/>
      </c>
      <c r="BQ98" s="128" t="str">
        <f>IF(BO98="I",IF(BP98="E","I &amp; E","I"),IF(BP98="E","E",""))</f>
        <v>I</v>
      </c>
      <c r="BS98" s="212" t="s">
        <v>506</v>
      </c>
      <c r="BT98" s="208" t="s">
        <v>507</v>
      </c>
      <c r="BU98" s="208"/>
      <c r="BV98" s="204" t="s">
        <v>5</v>
      </c>
    </row>
    <row r="99" spans="1:74">
      <c r="A99" s="129"/>
      <c r="B99" s="345"/>
      <c r="C99" s="130"/>
      <c r="D99" s="72"/>
      <c r="E99" s="279"/>
      <c r="F99" s="280"/>
      <c r="G99" s="157"/>
      <c r="H99" s="157"/>
      <c r="I99" s="157"/>
      <c r="J99" s="158"/>
      <c r="K99" s="75"/>
      <c r="L99" s="75"/>
      <c r="M99" s="75"/>
      <c r="N99" s="131"/>
      <c r="O99" s="240"/>
      <c r="P99" s="240"/>
      <c r="Q99" s="240"/>
      <c r="R99" s="240"/>
      <c r="T99" s="129"/>
      <c r="U99" s="128"/>
      <c r="V99" s="245"/>
      <c r="X99" s="129"/>
      <c r="Y99" s="75"/>
      <c r="Z99" s="75"/>
      <c r="AA99" s="128"/>
      <c r="AB99" s="245"/>
      <c r="AD99" s="129"/>
      <c r="AE99" s="75"/>
      <c r="AF99" s="75"/>
      <c r="AG99" s="128"/>
      <c r="AH99" s="245"/>
      <c r="AI99" s="245"/>
      <c r="AK99" s="129"/>
      <c r="AL99" s="75"/>
      <c r="AM99" s="75"/>
      <c r="AN99" s="131"/>
      <c r="AO99" s="75"/>
      <c r="AP99" s="75"/>
      <c r="AQ99" s="75"/>
      <c r="AR99" s="128"/>
      <c r="AS99" s="245"/>
      <c r="AU99" s="129"/>
      <c r="AV99" s="75"/>
      <c r="AW99" s="75"/>
      <c r="AX99" s="75"/>
      <c r="AY99" s="75"/>
      <c r="AZ99" s="75"/>
      <c r="BA99" s="75"/>
      <c r="BB99" s="75"/>
      <c r="BC99" s="128"/>
      <c r="BE99" s="129"/>
      <c r="BF99" s="75"/>
      <c r="BG99" s="75"/>
      <c r="BH99" s="75"/>
      <c r="BI99" s="75"/>
      <c r="BJ99" s="75"/>
      <c r="BK99" s="75"/>
      <c r="BL99" s="75"/>
      <c r="BM99" s="128"/>
      <c r="BO99" s="129"/>
      <c r="BP99" s="128"/>
      <c r="BQ99" s="128"/>
      <c r="BS99" s="212"/>
      <c r="BT99" s="208"/>
      <c r="BU99" s="208"/>
      <c r="BV99" s="204"/>
    </row>
    <row r="100" spans="1:74">
      <c r="A100" s="114" t="s">
        <v>186</v>
      </c>
      <c r="B100" s="115"/>
      <c r="C100" s="116"/>
      <c r="D100" s="72" t="str">
        <f t="shared" ref="D100:D180" si="127">IF(BQ100="", "", IF(AS100=1, "N", "Y"))</f>
        <v/>
      </c>
      <c r="E100" s="282"/>
      <c r="F100" s="283"/>
      <c r="G100" s="154"/>
      <c r="H100" s="154"/>
      <c r="I100" s="154"/>
      <c r="J100" s="155"/>
      <c r="K100" s="117" t="str">
        <f t="shared" ref="K100:K131" si="128">IF(AK100="Y", $BQ100, "")</f>
        <v/>
      </c>
      <c r="L100" s="117" t="str">
        <f t="shared" ref="L100:L131" si="129">IF(AL100="Y", $BQ100, "")</f>
        <v/>
      </c>
      <c r="M100" s="117" t="str">
        <f t="shared" ref="M100:M131" si="130">IF(AM100="Y", $BQ100, "")</f>
        <v/>
      </c>
      <c r="N100" s="115" t="str">
        <f t="shared" ref="N100:N131" si="131">IF(AN100="Y", $BQ100, "")</f>
        <v/>
      </c>
      <c r="O100" s="240"/>
      <c r="P100" s="240"/>
      <c r="Q100" s="240"/>
      <c r="R100" s="240"/>
      <c r="T100" s="118" t="str">
        <f t="shared" ref="T100:T131" si="132">IF(E100="", "", IF(E100&lt;DATE(YEAR(Application_Date)+3,MONTH(Application_Date),DAY(Application_Date)), "Y", "N"))</f>
        <v/>
      </c>
      <c r="U100" s="119" t="str">
        <f t="shared" si="123"/>
        <v/>
      </c>
      <c r="V100" s="245"/>
      <c r="X100" s="118" t="str">
        <f t="shared" ref="X100:X131" si="133">IF(NOT(ISERROR(SEARCH("I", K100))), IF(AND(ISERROR(SEARCH("I", G100)), ISERROR(SEARCH("I", $G100))), "N", "Y"), "")</f>
        <v/>
      </c>
      <c r="Y100" s="117" t="str">
        <f t="shared" ref="Y100:Y131" si="134">IF(NOT(ISERROR(SEARCH("I", L100))), IF(AND(ISERROR(SEARCH("I", H100)), ISERROR(SEARCH("I", $G100))), "N", "Y"), "")</f>
        <v/>
      </c>
      <c r="Z100" s="117" t="str">
        <f t="shared" ref="Z100:Z131" si="135">IF(NOT(ISERROR(SEARCH("I", M100))), IF(AND(ISERROR(SEARCH("I", I100)), ISERROR(SEARCH("I", $G100))), "N", "Y"), "")</f>
        <v/>
      </c>
      <c r="AA100" s="119" t="str">
        <f t="shared" ref="AA100:AA131" si="136">IF(NOT(ISERROR(SEARCH("I", N100))), IF(AND(ISERROR(SEARCH("I", J100)), ISERROR(SEARCH("I", $G100))), "N", "Y"), "")</f>
        <v/>
      </c>
      <c r="AB100" s="245"/>
      <c r="AD100" s="118" t="str">
        <f t="shared" ref="AD100:AD131" si="137">IF(NOT(ISERROR(SEARCH("E", K100))), IF(AND(ISERROR(SEARCH("E", G100)), ISERROR(SEARCH("E", $G100))), "N", "Y"), "")</f>
        <v/>
      </c>
      <c r="AE100" s="117" t="str">
        <f t="shared" ref="AE100:AE131" si="138">IF(NOT(ISERROR(SEARCH("E", L100))), IF(AND(ISERROR(SEARCH("E", H100)), ISERROR(SEARCH("E", $G100))), "N", "Y"), "")</f>
        <v/>
      </c>
      <c r="AF100" s="117" t="str">
        <f t="shared" ref="AF100:AF131" si="139">IF(NOT(ISERROR(SEARCH("E", M100))), IF(AND(ISERROR(SEARCH("E", I100)), ISERROR(SEARCH("E", $G100))), "N", "Y"), "")</f>
        <v/>
      </c>
      <c r="AG100" s="119" t="str">
        <f t="shared" ref="AG100:AG131" si="140">IF(NOT(ISERROR(SEARCH("E", N100))), IF(AND(ISERROR(SEARCH("E", J100)), ISERROR(SEARCH("E", $G100))), "N", "Y"), "")</f>
        <v/>
      </c>
      <c r="AH100" s="245"/>
      <c r="AI100" s="245"/>
      <c r="AK100" s="118"/>
      <c r="AL100" s="117"/>
      <c r="AM100" s="117"/>
      <c r="AN100" s="115"/>
      <c r="AO100" s="75" t="s">
        <v>515</v>
      </c>
      <c r="AP100" s="75" t="s">
        <v>515</v>
      </c>
      <c r="AQ100" s="75" t="s">
        <v>515</v>
      </c>
      <c r="AR100" s="128" t="s">
        <v>515</v>
      </c>
      <c r="AS100" s="245" t="s">
        <v>515</v>
      </c>
      <c r="AU100" s="129"/>
      <c r="AV100" s="75"/>
      <c r="AW100" s="75"/>
      <c r="AX100" s="75"/>
      <c r="AY100" s="75"/>
      <c r="AZ100" s="75"/>
      <c r="BA100" s="75"/>
      <c r="BB100" s="75"/>
      <c r="BC100" s="128"/>
      <c r="BE100" s="129"/>
      <c r="BF100" s="75"/>
      <c r="BG100" s="75"/>
      <c r="BH100" s="75"/>
      <c r="BI100" s="75"/>
      <c r="BJ100" s="75"/>
      <c r="BK100" s="75"/>
      <c r="BL100" s="75"/>
      <c r="BM100" s="128"/>
      <c r="BO100" s="129" t="str">
        <f t="shared" ref="BO100:BO131" si="141">IF(OR(AND(AU100="I", OR(Physical_Building="Y", Physical_Building="Partial")),AND(AV100="I", OR(ME_Plant="Y", ME_Plant="Partial")), AND(AW100="I", OR(Data_Floor="Y", Data_Floor="Partial")), AND(AX100="I", OR(Racks="Y", Racks="Partial")), AND(AY100="I", OR(IT_Equipment="Y", IT_Equipment="Partial")), AND(AZ100="I", OR(Operating_System="Y", Operating_System="Partial")), AND(BA100="I", OR(Software="Y", Software="Partial")), AND(BB100="I", OR(Business_Process="Y", Business_Process="Partial")), AND(BC100="I", Full_Control="Y")), "I", "")</f>
        <v/>
      </c>
      <c r="BP100" s="128" t="str">
        <f t="shared" ref="BP100:BP131" si="142">IF(OR(AND(BE100="E", OR(Physical_Building="N", Physical_Building="Partial")),AND(BF100="E", OR(ME_Plant="N", ME_Plant="Partial")), AND(BG100="E", OR(Data_Floor="N", Data_Floor="Partial")), AND(BH100="E", OR(Racks="N", Racks="Partial")), AND(BI100="E", OR(IT_Equipment="N", IT_Equipment="Partial")), AND(BJ100="E", OR(Operating_System="N", Operating_System="Partial")), AND(BK100="E", OR(Software="N", Software="Partial")), AND(BL100="E", OR(Business_Process="N", Business_Process="Partial")), AND(BM100="E", Full_Control="N")), "E", "")</f>
        <v/>
      </c>
      <c r="BQ100" s="128" t="str">
        <f t="shared" ref="BQ100:BQ181" si="143">IF(BO100="I",IF(BP100="E","I &amp; E","I"),IF(BP100="E","E",""))</f>
        <v/>
      </c>
      <c r="BS100" s="212"/>
      <c r="BT100" s="208"/>
      <c r="BU100" s="208"/>
      <c r="BV100" s="204"/>
    </row>
    <row r="101" spans="1:74" ht="27" customHeight="1">
      <c r="A101" s="129" t="s">
        <v>354</v>
      </c>
      <c r="B101" s="345" t="s">
        <v>81</v>
      </c>
      <c r="C101" s="130">
        <v>3</v>
      </c>
      <c r="D101" s="72" t="str">
        <f t="shared" si="127"/>
        <v/>
      </c>
      <c r="E101" s="279"/>
      <c r="F101" s="280"/>
      <c r="G101" s="157"/>
      <c r="H101" s="157"/>
      <c r="I101" s="157"/>
      <c r="J101" s="158"/>
      <c r="K101" s="75" t="str">
        <f t="shared" si="128"/>
        <v/>
      </c>
      <c r="L101" s="75" t="str">
        <f t="shared" si="129"/>
        <v/>
      </c>
      <c r="M101" s="75" t="str">
        <f t="shared" si="130"/>
        <v/>
      </c>
      <c r="N101" s="131" t="str">
        <f t="shared" si="131"/>
        <v/>
      </c>
      <c r="O101" s="240"/>
      <c r="P101" s="240"/>
      <c r="Q101" s="240"/>
      <c r="R101" s="240"/>
      <c r="T101" s="129" t="str">
        <f t="shared" si="132"/>
        <v/>
      </c>
      <c r="U101" s="128" t="str">
        <f t="shared" si="123"/>
        <v/>
      </c>
      <c r="V101" s="245">
        <f t="shared" ref="V101:V107" si="144">IF(SUM(AB101, AH101)=0, IF(NOT(OR(T101="Y", U101="Y")), 0, 1), 0)</f>
        <v>0</v>
      </c>
      <c r="X101" s="129" t="str">
        <f t="shared" si="133"/>
        <v/>
      </c>
      <c r="Y101" s="75" t="str">
        <f t="shared" si="134"/>
        <v/>
      </c>
      <c r="Z101" s="75" t="str">
        <f t="shared" si="135"/>
        <v/>
      </c>
      <c r="AA101" s="128" t="str">
        <f t="shared" si="136"/>
        <v/>
      </c>
      <c r="AB101" s="245">
        <f t="shared" ref="AB101:AB131" si="145">IF(OR(NOT(ISERROR(SEARCH("I", G101))),NOT(ISERROR(SEARCH("I", H101))), NOT(ISERROR(SEARCH("I", I101))), NOT(ISERROR(SEARCH("I", J101)))), 1, 0)</f>
        <v>0</v>
      </c>
      <c r="AD101" s="129" t="str">
        <f t="shared" si="137"/>
        <v/>
      </c>
      <c r="AE101" s="75" t="str">
        <f t="shared" si="138"/>
        <v/>
      </c>
      <c r="AF101" s="75" t="str">
        <f t="shared" si="139"/>
        <v/>
      </c>
      <c r="AG101" s="128" t="str">
        <f t="shared" si="140"/>
        <v/>
      </c>
      <c r="AH101" s="245">
        <f t="shared" ref="AH101:AH131" si="146">IF(OR(NOT(ISERROR(SEARCH("E", G101))),NOT(ISERROR(SEARCH("E", H101))), NOT(ISERROR(SEARCH("E", I101))), NOT(ISERROR(SEARCH("E", J101)))), IF(AB101=1, 0, 1), 0)</f>
        <v>0</v>
      </c>
      <c r="AI101" s="245">
        <f t="shared" ref="AI101:AI131" si="147">IF(OR(NOT(ISERROR(SEARCH("E", G101))),NOT(ISERROR(SEARCH("E", H101))), NOT(ISERROR(SEARCH("E", I101))), NOT(ISERROR(SEARCH("E", J101)))), IF(AB101=1, 0, 1), 0)</f>
        <v>0</v>
      </c>
      <c r="AK101" s="129"/>
      <c r="AL101" s="75"/>
      <c r="AM101" s="75"/>
      <c r="AN101" s="131"/>
      <c r="AO101" s="75">
        <f t="shared" si="54"/>
        <v>0</v>
      </c>
      <c r="AP101" s="75">
        <f t="shared" si="55"/>
        <v>0</v>
      </c>
      <c r="AQ101" s="75">
        <f t="shared" si="56"/>
        <v>0</v>
      </c>
      <c r="AR101" s="128">
        <f t="shared" si="57"/>
        <v>0</v>
      </c>
      <c r="AS101" s="245">
        <f t="shared" ref="AS101:AS107" si="148">IF(SUM(AO101:AR101)&gt;0, 1, 0)</f>
        <v>0</v>
      </c>
      <c r="AU101" s="129"/>
      <c r="AV101" s="75"/>
      <c r="AW101" s="75"/>
      <c r="AX101" s="75"/>
      <c r="AY101" s="75"/>
      <c r="AZ101" s="75"/>
      <c r="BA101" s="75"/>
      <c r="BB101" s="75"/>
      <c r="BC101" s="128"/>
      <c r="BE101" s="129"/>
      <c r="BF101" s="75"/>
      <c r="BG101" s="75"/>
      <c r="BH101" s="75"/>
      <c r="BI101" s="75"/>
      <c r="BJ101" s="75"/>
      <c r="BK101" s="75"/>
      <c r="BL101" s="75"/>
      <c r="BM101" s="128"/>
      <c r="BO101" s="129" t="str">
        <f t="shared" si="141"/>
        <v/>
      </c>
      <c r="BP101" s="128" t="str">
        <f t="shared" si="142"/>
        <v/>
      </c>
      <c r="BQ101" s="128" t="str">
        <f t="shared" si="143"/>
        <v/>
      </c>
      <c r="BS101" s="212"/>
      <c r="BT101" s="208"/>
      <c r="BU101" s="208"/>
      <c r="BV101" s="204"/>
    </row>
    <row r="102" spans="1:74" ht="24" customHeight="1">
      <c r="A102" s="276" t="s">
        <v>355</v>
      </c>
      <c r="B102" s="354" t="s">
        <v>361</v>
      </c>
      <c r="C102" s="277">
        <v>4</v>
      </c>
      <c r="D102" s="72" t="str">
        <f>IF(BQ102="", "", IF(AS102=1, "N", "Y"))</f>
        <v>N</v>
      </c>
      <c r="E102" s="278"/>
      <c r="F102" s="250"/>
      <c r="G102" s="156"/>
      <c r="H102" s="156"/>
      <c r="I102" s="156"/>
      <c r="J102" s="236"/>
      <c r="K102" s="125" t="str">
        <f>IF(AK102="Y", $BQ102, "")</f>
        <v>I</v>
      </c>
      <c r="L102" s="125" t="str">
        <f>IF(AL102="Y", $BQ102, "")</f>
        <v/>
      </c>
      <c r="M102" s="125" t="str">
        <f>IF(AM102="Y", $BQ102, "")</f>
        <v/>
      </c>
      <c r="N102" s="126" t="str">
        <f>IF(AN102="Y", $BQ102, "")</f>
        <v/>
      </c>
      <c r="O102" s="241"/>
      <c r="P102" s="241"/>
      <c r="Q102" s="241"/>
      <c r="R102" s="241"/>
      <c r="T102" s="123" t="str">
        <f>IF(E102="", "", IF(E102&lt;DATE(YEAR(Application_Date)+3,MONTH(Application_Date),DAY(Application_Date)), "Y", "N"))</f>
        <v/>
      </c>
      <c r="U102" s="127" t="str">
        <f>IF(F102="", "", IF(F102&lt;DATE(YEAR(Application_Date)+3,MONTH(Application_Date),DAY(Application_Date)), "Y", "N"))</f>
        <v/>
      </c>
      <c r="V102" s="245">
        <f t="shared" si="144"/>
        <v>0</v>
      </c>
      <c r="X102" s="123" t="str">
        <f>IF(NOT(ISERROR(SEARCH("I", K102))), IF(AND(ISERROR(SEARCH("I", G102)), ISERROR(SEARCH("I", $G102))), "N", "Y"), "")</f>
        <v>N</v>
      </c>
      <c r="Y102" s="125" t="str">
        <f>IF(NOT(ISERROR(SEARCH("I", L102))), IF(AND(ISERROR(SEARCH("I", H102)), ISERROR(SEARCH("I", $G102))), "N", "Y"), "")</f>
        <v/>
      </c>
      <c r="Z102" s="125" t="str">
        <f>IF(NOT(ISERROR(SEARCH("I", M102))), IF(AND(ISERROR(SEARCH("I", I102)), ISERROR(SEARCH("I", $G102))), "N", "Y"), "")</f>
        <v/>
      </c>
      <c r="AA102" s="127" t="str">
        <f>IF(NOT(ISERROR(SEARCH("I", N102))), IF(AND(ISERROR(SEARCH("I", J102)), ISERROR(SEARCH("I", $G102))), "N", "Y"), "")</f>
        <v/>
      </c>
      <c r="AB102" s="245">
        <f>IF(OR(NOT(ISERROR(SEARCH("I", G102))),NOT(ISERROR(SEARCH("I", H102))), NOT(ISERROR(SEARCH("I", I102))), NOT(ISERROR(SEARCH("I", J102)))), 1, 0)</f>
        <v>0</v>
      </c>
      <c r="AD102" s="123" t="str">
        <f>IF(NOT(ISERROR(SEARCH("E", K102))), IF(AND(ISERROR(SEARCH("E", G102)), ISERROR(SEARCH("E", $G102))), "N", "Y"), "")</f>
        <v/>
      </c>
      <c r="AE102" s="125" t="str">
        <f>IF(NOT(ISERROR(SEARCH("E", L102))), IF(AND(ISERROR(SEARCH("E", H102)), ISERROR(SEARCH("E", $G102))), "N", "Y"), "")</f>
        <v/>
      </c>
      <c r="AF102" s="125" t="str">
        <f>IF(NOT(ISERROR(SEARCH("E", M102))), IF(AND(ISERROR(SEARCH("E", I102)), ISERROR(SEARCH("E", $G102))), "N", "Y"), "")</f>
        <v/>
      </c>
      <c r="AG102" s="127" t="str">
        <f>IF(NOT(ISERROR(SEARCH("E", N102))), IF(AND(ISERROR(SEARCH("E", J102)), ISERROR(SEARCH("E", $G102))), "N", "Y"), "")</f>
        <v/>
      </c>
      <c r="AH102" s="245">
        <f>IF(OR(NOT(ISERROR(SEARCH("E", G102))),NOT(ISERROR(SEARCH("E", H102))), NOT(ISERROR(SEARCH("E", I102))), NOT(ISERROR(SEARCH("E", J102)))), IF(AB102=1, 0, 1), 0)</f>
        <v>0</v>
      </c>
      <c r="AI102" s="245">
        <f>IF(OR(NOT(ISERROR(SEARCH("E", G102))),NOT(ISERROR(SEARCH("E", H102))), NOT(ISERROR(SEARCH("E", I102))), NOT(ISERROR(SEARCH("E", J102)))), IF(AB102=1, 0, 1), 0)</f>
        <v>0</v>
      </c>
      <c r="AK102" s="123" t="s">
        <v>204</v>
      </c>
      <c r="AL102" s="125"/>
      <c r="AM102" s="125"/>
      <c r="AN102" s="126"/>
      <c r="AO102" s="75">
        <f>IF(OR(AND($T102&lt;&gt;"Y", X102="N"), AND($U102&lt;&gt;"Y", AD102="N")), 1, 0)</f>
        <v>1</v>
      </c>
      <c r="AP102" s="75">
        <f>IF(OR(AND($T102&lt;&gt;"Y", Y102="N"), AND($U102&lt;&gt;"Y", AE102="N")), 1, 0)</f>
        <v>0</v>
      </c>
      <c r="AQ102" s="75">
        <f>IF(OR(AND($T102&lt;&gt;"Y", Z102="N"), AND($U102&lt;&gt;"Y", AF102="N")), 1, 0)</f>
        <v>0</v>
      </c>
      <c r="AR102" s="128">
        <f>IF(OR(AND($T102&lt;&gt;"Y", AA102="N"), AND($U102="", AG102="N")), 1, 0)</f>
        <v>0</v>
      </c>
      <c r="AS102" s="245">
        <f t="shared" si="148"/>
        <v>1</v>
      </c>
      <c r="AU102" s="129"/>
      <c r="AV102" s="75" t="s">
        <v>499</v>
      </c>
      <c r="AW102" s="75" t="s">
        <v>499</v>
      </c>
      <c r="AX102" s="75" t="s">
        <v>499</v>
      </c>
      <c r="AY102" s="75" t="s">
        <v>499</v>
      </c>
      <c r="AZ102" s="75"/>
      <c r="BA102" s="75"/>
      <c r="BB102" s="75"/>
      <c r="BC102" s="128"/>
      <c r="BE102" s="129"/>
      <c r="BF102" s="75" t="s">
        <v>498</v>
      </c>
      <c r="BG102" s="75" t="s">
        <v>498</v>
      </c>
      <c r="BH102" s="75" t="s">
        <v>498</v>
      </c>
      <c r="BI102" s="75" t="s">
        <v>498</v>
      </c>
      <c r="BJ102" s="75"/>
      <c r="BK102" s="75"/>
      <c r="BL102" s="75"/>
      <c r="BM102" s="128"/>
      <c r="BO102" s="129" t="str">
        <f>IF(OR(AND(AU102="I", OR(Physical_Building="Y", Physical_Building="Partial")),AND(AV102="I", OR(ME_Plant="Y", ME_Plant="Partial")), AND(AW102="I", OR(Data_Floor="Y", Data_Floor="Partial")), AND(AX102="I", OR(Racks="Y", Racks="Partial")), AND(AY102="I", OR(IT_Equipment="Y", IT_Equipment="Partial")), AND(AZ102="I", OR(Operating_System="Y", Operating_System="Partial")), AND(BA102="I", OR(Software="Y", Software="Partial")), AND(BB102="I", OR(Business_Process="Y", Business_Process="Partial")), AND(BC102="I", Full_Control="Y")), "I", "")</f>
        <v>I</v>
      </c>
      <c r="BP102" s="128" t="str">
        <f>IF(OR(AND(BE102="E", OR(Physical_Building="N", Physical_Building="Partial")),AND(BF102="E", OR(ME_Plant="N", ME_Plant="Partial")), AND(BG102="E", OR(Data_Floor="N", Data_Floor="Partial")), AND(BH102="E", OR(Racks="N", Racks="Partial")), AND(BI102="E", OR(IT_Equipment="N", IT_Equipment="Partial")), AND(BJ102="E", OR(Operating_System="N", Operating_System="Partial")), AND(BK102="E", OR(Software="N", Software="Partial")), AND(BL102="E", OR(Business_Process="N", Business_Process="Partial")), AND(BM102="E", Full_Control="N")), "E", "")</f>
        <v/>
      </c>
      <c r="BQ102" s="128" t="str">
        <f>IF(BO102="I",IF(BP102="E","I &amp; E","I"),IF(BP102="E","E",""))</f>
        <v>I</v>
      </c>
      <c r="BS102" s="212"/>
      <c r="BT102" s="208"/>
      <c r="BU102" s="208"/>
      <c r="BV102" s="204"/>
    </row>
    <row r="103" spans="1:74" ht="51">
      <c r="A103" s="276" t="s">
        <v>356</v>
      </c>
      <c r="B103" s="344" t="s">
        <v>362</v>
      </c>
      <c r="C103" s="124">
        <v>4</v>
      </c>
      <c r="D103" s="72" t="str">
        <f t="shared" si="127"/>
        <v>N</v>
      </c>
      <c r="E103" s="278"/>
      <c r="F103" s="250"/>
      <c r="G103" s="156"/>
      <c r="H103" s="156"/>
      <c r="I103" s="156"/>
      <c r="J103" s="236"/>
      <c r="K103" s="125" t="str">
        <f t="shared" si="128"/>
        <v>I</v>
      </c>
      <c r="L103" s="125" t="str">
        <f t="shared" si="129"/>
        <v/>
      </c>
      <c r="M103" s="125" t="str">
        <f t="shared" si="130"/>
        <v/>
      </c>
      <c r="N103" s="126" t="str">
        <f t="shared" si="131"/>
        <v/>
      </c>
      <c r="O103" s="241"/>
      <c r="P103" s="241"/>
      <c r="Q103" s="241"/>
      <c r="R103" s="241"/>
      <c r="T103" s="123" t="str">
        <f t="shared" si="132"/>
        <v/>
      </c>
      <c r="U103" s="127" t="str">
        <f t="shared" si="123"/>
        <v/>
      </c>
      <c r="V103" s="245">
        <f t="shared" si="144"/>
        <v>0</v>
      </c>
      <c r="X103" s="123" t="str">
        <f t="shared" si="133"/>
        <v>N</v>
      </c>
      <c r="Y103" s="125" t="str">
        <f t="shared" si="134"/>
        <v/>
      </c>
      <c r="Z103" s="125" t="str">
        <f t="shared" si="135"/>
        <v/>
      </c>
      <c r="AA103" s="127" t="str">
        <f t="shared" si="136"/>
        <v/>
      </c>
      <c r="AB103" s="245">
        <f t="shared" si="145"/>
        <v>0</v>
      </c>
      <c r="AD103" s="123" t="str">
        <f t="shared" si="137"/>
        <v/>
      </c>
      <c r="AE103" s="125" t="str">
        <f t="shared" si="138"/>
        <v/>
      </c>
      <c r="AF103" s="125" t="str">
        <f t="shared" si="139"/>
        <v/>
      </c>
      <c r="AG103" s="127" t="str">
        <f t="shared" si="140"/>
        <v/>
      </c>
      <c r="AH103" s="245">
        <f t="shared" si="146"/>
        <v>0</v>
      </c>
      <c r="AI103" s="245">
        <f t="shared" si="147"/>
        <v>0</v>
      </c>
      <c r="AK103" s="123" t="s">
        <v>204</v>
      </c>
      <c r="AL103" s="125"/>
      <c r="AM103" s="125"/>
      <c r="AN103" s="126"/>
      <c r="AO103" s="75">
        <f t="shared" si="54"/>
        <v>1</v>
      </c>
      <c r="AP103" s="75">
        <f t="shared" si="55"/>
        <v>0</v>
      </c>
      <c r="AQ103" s="75">
        <f t="shared" si="56"/>
        <v>0</v>
      </c>
      <c r="AR103" s="128">
        <f t="shared" si="57"/>
        <v>0</v>
      </c>
      <c r="AS103" s="245">
        <f t="shared" si="148"/>
        <v>1</v>
      </c>
      <c r="AU103" s="129"/>
      <c r="AV103" s="75" t="s">
        <v>499</v>
      </c>
      <c r="AW103" s="75" t="s">
        <v>499</v>
      </c>
      <c r="AX103" s="75" t="s">
        <v>499</v>
      </c>
      <c r="AY103" s="75" t="s">
        <v>499</v>
      </c>
      <c r="AZ103" s="75"/>
      <c r="BA103" s="75"/>
      <c r="BB103" s="75"/>
      <c r="BC103" s="128"/>
      <c r="BE103" s="129"/>
      <c r="BF103" s="75" t="s">
        <v>498</v>
      </c>
      <c r="BG103" s="75" t="s">
        <v>498</v>
      </c>
      <c r="BH103" s="75" t="s">
        <v>498</v>
      </c>
      <c r="BI103" s="75" t="s">
        <v>498</v>
      </c>
      <c r="BJ103" s="75"/>
      <c r="BK103" s="75"/>
      <c r="BL103" s="75"/>
      <c r="BM103" s="128"/>
      <c r="BO103" s="129" t="str">
        <f t="shared" si="141"/>
        <v>I</v>
      </c>
      <c r="BP103" s="128" t="str">
        <f t="shared" si="142"/>
        <v/>
      </c>
      <c r="BQ103" s="128" t="str">
        <f t="shared" si="143"/>
        <v>I</v>
      </c>
      <c r="BS103" s="212" t="s">
        <v>508</v>
      </c>
      <c r="BT103" s="208" t="s">
        <v>509</v>
      </c>
      <c r="BU103" s="208"/>
      <c r="BV103" s="204" t="s">
        <v>5</v>
      </c>
    </row>
    <row r="104" spans="1:74" ht="63.75">
      <c r="A104" s="123" t="s">
        <v>357</v>
      </c>
      <c r="B104" s="344" t="s">
        <v>363</v>
      </c>
      <c r="C104" s="124">
        <v>4</v>
      </c>
      <c r="D104" s="72" t="str">
        <f t="shared" si="127"/>
        <v>N</v>
      </c>
      <c r="E104" s="278"/>
      <c r="F104" s="250"/>
      <c r="G104" s="156"/>
      <c r="H104" s="156"/>
      <c r="I104" s="156"/>
      <c r="J104" s="236"/>
      <c r="K104" s="125" t="str">
        <f t="shared" si="128"/>
        <v>I</v>
      </c>
      <c r="L104" s="125" t="str">
        <f t="shared" si="129"/>
        <v/>
      </c>
      <c r="M104" s="125" t="str">
        <f t="shared" si="130"/>
        <v/>
      </c>
      <c r="N104" s="126" t="str">
        <f t="shared" si="131"/>
        <v/>
      </c>
      <c r="O104" s="241"/>
      <c r="P104" s="241"/>
      <c r="Q104" s="241"/>
      <c r="R104" s="241"/>
      <c r="T104" s="123" t="str">
        <f t="shared" si="132"/>
        <v/>
      </c>
      <c r="U104" s="127" t="str">
        <f t="shared" si="123"/>
        <v/>
      </c>
      <c r="V104" s="245">
        <f t="shared" si="144"/>
        <v>0</v>
      </c>
      <c r="X104" s="123" t="str">
        <f t="shared" si="133"/>
        <v>N</v>
      </c>
      <c r="Y104" s="125" t="str">
        <f t="shared" si="134"/>
        <v/>
      </c>
      <c r="Z104" s="125" t="str">
        <f t="shared" si="135"/>
        <v/>
      </c>
      <c r="AA104" s="127" t="str">
        <f t="shared" si="136"/>
        <v/>
      </c>
      <c r="AB104" s="245">
        <f t="shared" si="145"/>
        <v>0</v>
      </c>
      <c r="AD104" s="123" t="str">
        <f t="shared" si="137"/>
        <v/>
      </c>
      <c r="AE104" s="125" t="str">
        <f t="shared" si="138"/>
        <v/>
      </c>
      <c r="AF104" s="125" t="str">
        <f t="shared" si="139"/>
        <v/>
      </c>
      <c r="AG104" s="127" t="str">
        <f t="shared" si="140"/>
        <v/>
      </c>
      <c r="AH104" s="245">
        <f t="shared" si="146"/>
        <v>0</v>
      </c>
      <c r="AI104" s="245">
        <f t="shared" si="147"/>
        <v>0</v>
      </c>
      <c r="AK104" s="123" t="s">
        <v>204</v>
      </c>
      <c r="AL104" s="125"/>
      <c r="AM104" s="125"/>
      <c r="AN104" s="126"/>
      <c r="AO104" s="75">
        <f t="shared" si="54"/>
        <v>1</v>
      </c>
      <c r="AP104" s="75">
        <f t="shared" si="55"/>
        <v>0</v>
      </c>
      <c r="AQ104" s="75">
        <f t="shared" si="56"/>
        <v>0</v>
      </c>
      <c r="AR104" s="128">
        <f t="shared" si="57"/>
        <v>0</v>
      </c>
      <c r="AS104" s="245">
        <f t="shared" si="148"/>
        <v>1</v>
      </c>
      <c r="AU104" s="129"/>
      <c r="AV104" s="75" t="s">
        <v>499</v>
      </c>
      <c r="AW104" s="75" t="s">
        <v>499</v>
      </c>
      <c r="AX104" s="75" t="s">
        <v>499</v>
      </c>
      <c r="AY104" s="75" t="s">
        <v>499</v>
      </c>
      <c r="AZ104" s="75"/>
      <c r="BA104" s="75"/>
      <c r="BB104" s="75"/>
      <c r="BC104" s="128"/>
      <c r="BE104" s="129"/>
      <c r="BF104" s="75" t="s">
        <v>498</v>
      </c>
      <c r="BG104" s="75" t="s">
        <v>498</v>
      </c>
      <c r="BH104" s="75" t="s">
        <v>498</v>
      </c>
      <c r="BI104" s="75" t="s">
        <v>498</v>
      </c>
      <c r="BJ104" s="75"/>
      <c r="BK104" s="75"/>
      <c r="BL104" s="75"/>
      <c r="BM104" s="128"/>
      <c r="BO104" s="129" t="str">
        <f t="shared" si="141"/>
        <v>I</v>
      </c>
      <c r="BP104" s="128" t="str">
        <f t="shared" si="142"/>
        <v/>
      </c>
      <c r="BQ104" s="128" t="str">
        <f t="shared" si="143"/>
        <v>I</v>
      </c>
      <c r="BS104" s="212" t="s">
        <v>510</v>
      </c>
      <c r="BT104" s="208" t="s">
        <v>511</v>
      </c>
      <c r="BU104" s="208"/>
      <c r="BV104" s="204" t="s">
        <v>5</v>
      </c>
    </row>
    <row r="105" spans="1:74" ht="23.25" customHeight="1">
      <c r="A105" s="276" t="s">
        <v>358</v>
      </c>
      <c r="B105" s="348" t="s">
        <v>527</v>
      </c>
      <c r="C105" s="277">
        <v>4</v>
      </c>
      <c r="D105" s="72" t="str">
        <f>IF(BQ105="", "", IF(AS105=1, "N", "Y"))</f>
        <v>N</v>
      </c>
      <c r="E105" s="278"/>
      <c r="F105" s="250"/>
      <c r="G105" s="156"/>
      <c r="H105" s="156"/>
      <c r="I105" s="156"/>
      <c r="J105" s="236"/>
      <c r="K105" s="125" t="str">
        <f>IF(AK105="Y", $BQ105, "")</f>
        <v>I</v>
      </c>
      <c r="L105" s="125" t="str">
        <f>IF(AL105="Y", $BQ105, "")</f>
        <v/>
      </c>
      <c r="M105" s="125" t="str">
        <f>IF(AM105="Y", $BQ105, "")</f>
        <v/>
      </c>
      <c r="N105" s="126" t="str">
        <f>IF(AN105="Y", $BQ105, "")</f>
        <v/>
      </c>
      <c r="O105" s="241"/>
      <c r="P105" s="241"/>
      <c r="Q105" s="241"/>
      <c r="R105" s="241"/>
      <c r="T105" s="123" t="str">
        <f>IF(E105="", "", IF(E105&lt;DATE(YEAR(Application_Date)+3,MONTH(Application_Date),DAY(Application_Date)), "Y", "N"))</f>
        <v/>
      </c>
      <c r="U105" s="127" t="str">
        <f>IF(F105="", "", IF(F105&lt;DATE(YEAR(Application_Date)+3,MONTH(Application_Date),DAY(Application_Date)), "Y", "N"))</f>
        <v/>
      </c>
      <c r="V105" s="245">
        <f t="shared" si="144"/>
        <v>0</v>
      </c>
      <c r="X105" s="123" t="str">
        <f>IF(NOT(ISERROR(SEARCH("I", K105))), IF(AND(ISERROR(SEARCH("I", G105)), ISERROR(SEARCH("I", $G105))), "N", "Y"), "")</f>
        <v>N</v>
      </c>
      <c r="Y105" s="125" t="str">
        <f>IF(NOT(ISERROR(SEARCH("I", L105))), IF(AND(ISERROR(SEARCH("I", H105)), ISERROR(SEARCH("I", $G105))), "N", "Y"), "")</f>
        <v/>
      </c>
      <c r="Z105" s="125" t="str">
        <f>IF(NOT(ISERROR(SEARCH("I", M105))), IF(AND(ISERROR(SEARCH("I", I105)), ISERROR(SEARCH("I", $G105))), "N", "Y"), "")</f>
        <v/>
      </c>
      <c r="AA105" s="127" t="str">
        <f>IF(NOT(ISERROR(SEARCH("I", N105))), IF(AND(ISERROR(SEARCH("I", J105)), ISERROR(SEARCH("I", $G105))), "N", "Y"), "")</f>
        <v/>
      </c>
      <c r="AB105" s="245">
        <f>IF(OR(NOT(ISERROR(SEARCH("I", G105))),NOT(ISERROR(SEARCH("I", H105))), NOT(ISERROR(SEARCH("I", I105))), NOT(ISERROR(SEARCH("I", J105)))), 1, 0)</f>
        <v>0</v>
      </c>
      <c r="AD105" s="123" t="str">
        <f>IF(NOT(ISERROR(SEARCH("E", K105))), IF(AND(ISERROR(SEARCH("E", G105)), ISERROR(SEARCH("E", $G105))), "N", "Y"), "")</f>
        <v/>
      </c>
      <c r="AE105" s="125" t="str">
        <f>IF(NOT(ISERROR(SEARCH("E", L105))), IF(AND(ISERROR(SEARCH("E", H105)), ISERROR(SEARCH("E", $G105))), "N", "Y"), "")</f>
        <v/>
      </c>
      <c r="AF105" s="125" t="str">
        <f>IF(NOT(ISERROR(SEARCH("E", M105))), IF(AND(ISERROR(SEARCH("E", I105)), ISERROR(SEARCH("E", $G105))), "N", "Y"), "")</f>
        <v/>
      </c>
      <c r="AG105" s="127" t="str">
        <f>IF(NOT(ISERROR(SEARCH("E", N105))), IF(AND(ISERROR(SEARCH("E", J105)), ISERROR(SEARCH("E", $G105))), "N", "Y"), "")</f>
        <v/>
      </c>
      <c r="AH105" s="245">
        <f>IF(OR(NOT(ISERROR(SEARCH("E", G105))),NOT(ISERROR(SEARCH("E", H105))), NOT(ISERROR(SEARCH("E", I105))), NOT(ISERROR(SEARCH("E", J105)))), IF(AB105=1, 0, 1), 0)</f>
        <v>0</v>
      </c>
      <c r="AI105" s="245">
        <f>IF(OR(NOT(ISERROR(SEARCH("E", G105))),NOT(ISERROR(SEARCH("E", H105))), NOT(ISERROR(SEARCH("E", I105))), NOT(ISERROR(SEARCH("E", J105)))), IF(AB105=1, 0, 1), 0)</f>
        <v>0</v>
      </c>
      <c r="AK105" s="123" t="s">
        <v>204</v>
      </c>
      <c r="AL105" s="125"/>
      <c r="AM105" s="125"/>
      <c r="AN105" s="126"/>
      <c r="AO105" s="75">
        <f t="shared" ref="AO105:AQ108" si="149">IF(OR(AND($T105&lt;&gt;"Y", X105="N"), AND($U105&lt;&gt;"Y", AD105="N")), 1, 0)</f>
        <v>1</v>
      </c>
      <c r="AP105" s="75">
        <f t="shared" si="149"/>
        <v>0</v>
      </c>
      <c r="AQ105" s="75">
        <f t="shared" si="149"/>
        <v>0</v>
      </c>
      <c r="AR105" s="128">
        <f>IF(OR(AND($T105&lt;&gt;"Y", AA105="N"), AND($U105="", AG105="N")), 1, 0)</f>
        <v>0</v>
      </c>
      <c r="AS105" s="245">
        <f t="shared" si="148"/>
        <v>1</v>
      </c>
      <c r="AU105" s="129"/>
      <c r="AV105" s="75" t="s">
        <v>499</v>
      </c>
      <c r="AW105" s="75" t="s">
        <v>499</v>
      </c>
      <c r="AX105" s="75" t="s">
        <v>499</v>
      </c>
      <c r="AY105" s="75" t="s">
        <v>499</v>
      </c>
      <c r="AZ105" s="75"/>
      <c r="BA105" s="75"/>
      <c r="BB105" s="75"/>
      <c r="BC105" s="128"/>
      <c r="BE105" s="129"/>
      <c r="BF105" s="75" t="s">
        <v>498</v>
      </c>
      <c r="BG105" s="75" t="s">
        <v>498</v>
      </c>
      <c r="BH105" s="75" t="s">
        <v>498</v>
      </c>
      <c r="BI105" s="75" t="s">
        <v>498</v>
      </c>
      <c r="BJ105" s="75"/>
      <c r="BK105" s="75"/>
      <c r="BL105" s="75"/>
      <c r="BM105" s="128"/>
      <c r="BO105" s="129" t="str">
        <f>IF(OR(AND(AU105="I", OR(Physical_Building="Y", Physical_Building="Partial")),AND(AV105="I", OR(ME_Plant="Y", ME_Plant="Partial")), AND(AW105="I", OR(Data_Floor="Y", Data_Floor="Partial")), AND(AX105="I", OR(Racks="Y", Racks="Partial")), AND(AY105="I", OR(IT_Equipment="Y", IT_Equipment="Partial")), AND(AZ105="I", OR(Operating_System="Y", Operating_System="Partial")), AND(BA105="I", OR(Software="Y", Software="Partial")), AND(BB105="I", OR(Business_Process="Y", Business_Process="Partial")), AND(BC105="I", Full_Control="Y")), "I", "")</f>
        <v>I</v>
      </c>
      <c r="BP105" s="128" t="str">
        <f>IF(OR(AND(BE105="E", OR(Physical_Building="N", Physical_Building="Partial")),AND(BF105="E", OR(ME_Plant="N", ME_Plant="Partial")), AND(BG105="E", OR(Data_Floor="N", Data_Floor="Partial")), AND(BH105="E", OR(Racks="N", Racks="Partial")), AND(BI105="E", OR(IT_Equipment="N", IT_Equipment="Partial")), AND(BJ105="E", OR(Operating_System="N", Operating_System="Partial")), AND(BK105="E", OR(Software="N", Software="Partial")), AND(BL105="E", OR(Business_Process="N", Business_Process="Partial")), AND(BM105="E", Full_Control="N")), "E", "")</f>
        <v/>
      </c>
      <c r="BQ105" s="128" t="str">
        <f>IF(BO105="I",IF(BP105="E","I &amp; E","I"),IF(BP105="E","E",""))</f>
        <v>I</v>
      </c>
      <c r="BS105" s="212"/>
      <c r="BT105" s="208"/>
      <c r="BU105" s="208"/>
      <c r="BV105" s="204"/>
    </row>
    <row r="106" spans="1:74" ht="24" customHeight="1">
      <c r="A106" s="129" t="s">
        <v>359</v>
      </c>
      <c r="B106" s="345" t="s">
        <v>364</v>
      </c>
      <c r="C106" s="130">
        <v>3</v>
      </c>
      <c r="D106" s="72" t="str">
        <f t="shared" si="127"/>
        <v/>
      </c>
      <c r="E106" s="279"/>
      <c r="F106" s="280"/>
      <c r="G106" s="157"/>
      <c r="H106" s="157"/>
      <c r="I106" s="157"/>
      <c r="J106" s="158"/>
      <c r="K106" s="75" t="str">
        <f t="shared" si="128"/>
        <v/>
      </c>
      <c r="L106" s="75" t="str">
        <f t="shared" si="129"/>
        <v/>
      </c>
      <c r="M106" s="75" t="str">
        <f t="shared" si="130"/>
        <v/>
      </c>
      <c r="N106" s="131" t="str">
        <f t="shared" si="131"/>
        <v/>
      </c>
      <c r="O106" s="240"/>
      <c r="P106" s="240"/>
      <c r="Q106" s="240"/>
      <c r="R106" s="240"/>
      <c r="T106" s="129" t="str">
        <f t="shared" si="132"/>
        <v/>
      </c>
      <c r="U106" s="128" t="str">
        <f t="shared" si="123"/>
        <v/>
      </c>
      <c r="V106" s="245">
        <f t="shared" si="144"/>
        <v>0</v>
      </c>
      <c r="X106" s="129" t="str">
        <f t="shared" si="133"/>
        <v/>
      </c>
      <c r="Y106" s="75" t="str">
        <f t="shared" si="134"/>
        <v/>
      </c>
      <c r="Z106" s="75" t="str">
        <f t="shared" si="135"/>
        <v/>
      </c>
      <c r="AA106" s="128" t="str">
        <f t="shared" si="136"/>
        <v/>
      </c>
      <c r="AB106" s="245">
        <f t="shared" si="145"/>
        <v>0</v>
      </c>
      <c r="AD106" s="129" t="str">
        <f t="shared" si="137"/>
        <v/>
      </c>
      <c r="AE106" s="75" t="str">
        <f t="shared" si="138"/>
        <v/>
      </c>
      <c r="AF106" s="75" t="str">
        <f t="shared" si="139"/>
        <v/>
      </c>
      <c r="AG106" s="128" t="str">
        <f t="shared" si="140"/>
        <v/>
      </c>
      <c r="AH106" s="245">
        <f t="shared" si="146"/>
        <v>0</v>
      </c>
      <c r="AI106" s="245">
        <f t="shared" si="147"/>
        <v>0</v>
      </c>
      <c r="AK106" s="129"/>
      <c r="AL106" s="75"/>
      <c r="AM106" s="75"/>
      <c r="AN106" s="131"/>
      <c r="AO106" s="75">
        <f t="shared" si="149"/>
        <v>0</v>
      </c>
      <c r="AP106" s="75">
        <f t="shared" si="149"/>
        <v>0</v>
      </c>
      <c r="AQ106" s="75">
        <f t="shared" si="149"/>
        <v>0</v>
      </c>
      <c r="AR106" s="128">
        <f t="shared" ref="AR106:AR187" si="150">IF(OR(AND($T106&lt;&gt;"Y", AA106="N"), AND($U106="", AG106="N")), 1, 0)</f>
        <v>0</v>
      </c>
      <c r="AS106" s="245">
        <f t="shared" si="148"/>
        <v>0</v>
      </c>
      <c r="AU106" s="129"/>
      <c r="AV106" s="75"/>
      <c r="AW106" s="75"/>
      <c r="AX106" s="75"/>
      <c r="AY106" s="75"/>
      <c r="AZ106" s="75"/>
      <c r="BA106" s="75"/>
      <c r="BB106" s="75"/>
      <c r="BC106" s="128"/>
      <c r="BE106" s="129"/>
      <c r="BF106" s="75"/>
      <c r="BG106" s="75"/>
      <c r="BH106" s="75"/>
      <c r="BI106" s="75"/>
      <c r="BJ106" s="75"/>
      <c r="BK106" s="75"/>
      <c r="BL106" s="75"/>
      <c r="BM106" s="128"/>
      <c r="BO106" s="129" t="str">
        <f t="shared" si="141"/>
        <v/>
      </c>
      <c r="BP106" s="128" t="str">
        <f t="shared" si="142"/>
        <v/>
      </c>
      <c r="BQ106" s="128" t="str">
        <f t="shared" si="143"/>
        <v/>
      </c>
      <c r="BS106" s="212"/>
      <c r="BT106" s="208"/>
      <c r="BU106" s="208"/>
      <c r="BV106" s="204"/>
    </row>
    <row r="107" spans="1:74" ht="63.75">
      <c r="A107" s="361" t="s">
        <v>360</v>
      </c>
      <c r="B107" s="362" t="s">
        <v>365</v>
      </c>
      <c r="C107" s="265">
        <v>2</v>
      </c>
      <c r="D107" s="72" t="str">
        <f>IF(BQ107="", "", IF(AS107=1, "N", "Y"))</f>
        <v>N</v>
      </c>
      <c r="E107" s="278"/>
      <c r="F107" s="250"/>
      <c r="G107" s="156"/>
      <c r="H107" s="156"/>
      <c r="I107" s="156"/>
      <c r="J107" s="236"/>
      <c r="K107" s="125" t="str">
        <f>IF(AK107="Y", $BQ107, "")</f>
        <v>I</v>
      </c>
      <c r="L107" s="125" t="str">
        <f>IF(AL107="Y", $BQ107, "")</f>
        <v/>
      </c>
      <c r="M107" s="125" t="str">
        <f>IF(AM107="Y", $BQ107, "")</f>
        <v/>
      </c>
      <c r="N107" s="126" t="str">
        <f>IF(AN107="Y", $BQ107, "")</f>
        <v/>
      </c>
      <c r="O107" s="241"/>
      <c r="P107" s="241"/>
      <c r="Q107" s="241"/>
      <c r="R107" s="241"/>
      <c r="T107" s="123" t="str">
        <f>IF(E107="", "", IF(E107&lt;DATE(YEAR(Application_Date)+3,MONTH(Application_Date),DAY(Application_Date)), "Y", "N"))</f>
        <v/>
      </c>
      <c r="U107" s="127" t="str">
        <f>IF(F107="", "", IF(F107&lt;DATE(YEAR(Application_Date)+3,MONTH(Application_Date),DAY(Application_Date)), "Y", "N"))</f>
        <v/>
      </c>
      <c r="V107" s="245">
        <f t="shared" si="144"/>
        <v>0</v>
      </c>
      <c r="X107" s="123" t="str">
        <f>IF(NOT(ISERROR(SEARCH("I", K107))), IF(AND(ISERROR(SEARCH("I", G107)), ISERROR(SEARCH("I", $G107))), "N", "Y"), "")</f>
        <v>N</v>
      </c>
      <c r="Y107" s="125" t="str">
        <f>IF(NOT(ISERROR(SEARCH("I", L107))), IF(AND(ISERROR(SEARCH("I", H107)), ISERROR(SEARCH("I", $G107))), "N", "Y"), "")</f>
        <v/>
      </c>
      <c r="Z107" s="125" t="str">
        <f>IF(NOT(ISERROR(SEARCH("I", M107))), IF(AND(ISERROR(SEARCH("I", I107)), ISERROR(SEARCH("I", $G107))), "N", "Y"), "")</f>
        <v/>
      </c>
      <c r="AA107" s="127" t="str">
        <f>IF(NOT(ISERROR(SEARCH("I", N107))), IF(AND(ISERROR(SEARCH("I", J107)), ISERROR(SEARCH("I", $G107))), "N", "Y"), "")</f>
        <v/>
      </c>
      <c r="AB107" s="245">
        <f>IF(OR(NOT(ISERROR(SEARCH("I", G107))),NOT(ISERROR(SEARCH("I", H107))), NOT(ISERROR(SEARCH("I", I107))), NOT(ISERROR(SEARCH("I", J107)))), 1, 0)</f>
        <v>0</v>
      </c>
      <c r="AD107" s="123" t="str">
        <f>IF(NOT(ISERROR(SEARCH("E", K107))), IF(AND(ISERROR(SEARCH("E", G107)), ISERROR(SEARCH("E", $G107))), "N", "Y"), "")</f>
        <v/>
      </c>
      <c r="AE107" s="125" t="str">
        <f>IF(NOT(ISERROR(SEARCH("E", L107))), IF(AND(ISERROR(SEARCH("E", H107)), ISERROR(SEARCH("E", $G107))), "N", "Y"), "")</f>
        <v/>
      </c>
      <c r="AF107" s="125" t="str">
        <f>IF(NOT(ISERROR(SEARCH("E", M107))), IF(AND(ISERROR(SEARCH("E", I107)), ISERROR(SEARCH("E", $G107))), "N", "Y"), "")</f>
        <v/>
      </c>
      <c r="AG107" s="127" t="str">
        <f>IF(NOT(ISERROR(SEARCH("E", N107))), IF(AND(ISERROR(SEARCH("E", J107)), ISERROR(SEARCH("E", $G107))), "N", "Y"), "")</f>
        <v/>
      </c>
      <c r="AH107" s="245">
        <f>IF(OR(NOT(ISERROR(SEARCH("E", G107))),NOT(ISERROR(SEARCH("E", H107))), NOT(ISERROR(SEARCH("E", I107))), NOT(ISERROR(SEARCH("E", J107)))), IF(AB107=1, 0, 1), 0)</f>
        <v>0</v>
      </c>
      <c r="AI107" s="245">
        <f>IF(OR(NOT(ISERROR(SEARCH("E", G107))),NOT(ISERROR(SEARCH("E", H107))), NOT(ISERROR(SEARCH("E", I107))), NOT(ISERROR(SEARCH("E", J107)))), IF(AB107=1, 0, 1), 0)</f>
        <v>0</v>
      </c>
      <c r="AK107" s="123" t="s">
        <v>204</v>
      </c>
      <c r="AL107" s="125"/>
      <c r="AM107" s="125"/>
      <c r="AN107" s="126"/>
      <c r="AO107" s="75">
        <f t="shared" si="149"/>
        <v>1</v>
      </c>
      <c r="AP107" s="75">
        <f t="shared" si="149"/>
        <v>0</v>
      </c>
      <c r="AQ107" s="75">
        <f t="shared" si="149"/>
        <v>0</v>
      </c>
      <c r="AR107" s="128">
        <f t="shared" si="150"/>
        <v>0</v>
      </c>
      <c r="AS107" s="245">
        <f t="shared" si="148"/>
        <v>1</v>
      </c>
      <c r="AU107" s="129"/>
      <c r="AV107" s="75" t="s">
        <v>499</v>
      </c>
      <c r="AW107" s="75" t="s">
        <v>499</v>
      </c>
      <c r="AX107" s="75" t="s">
        <v>499</v>
      </c>
      <c r="AY107" s="75" t="s">
        <v>499</v>
      </c>
      <c r="AZ107" s="75"/>
      <c r="BA107" s="75"/>
      <c r="BB107" s="75"/>
      <c r="BC107" s="128"/>
      <c r="BE107" s="129"/>
      <c r="BF107" s="75" t="s">
        <v>498</v>
      </c>
      <c r="BG107" s="75" t="s">
        <v>498</v>
      </c>
      <c r="BH107" s="75" t="s">
        <v>498</v>
      </c>
      <c r="BI107" s="75" t="s">
        <v>498</v>
      </c>
      <c r="BJ107" s="75"/>
      <c r="BK107" s="75"/>
      <c r="BL107" s="75"/>
      <c r="BM107" s="128"/>
      <c r="BO107" s="129" t="str">
        <f>IF(OR(AND(AU107="I", OR(Physical_Building="Y", Physical_Building="Partial")),AND(AV107="I", OR(ME_Plant="Y", ME_Plant="Partial")), AND(AW107="I", OR(Data_Floor="Y", Data_Floor="Partial")), AND(AX107="I", OR(Racks="Y", Racks="Partial")), AND(AY107="I", OR(IT_Equipment="Y", IT_Equipment="Partial")), AND(AZ107="I", OR(Operating_System="Y", Operating_System="Partial")), AND(BA107="I", OR(Software="Y", Software="Partial")), AND(BB107="I", OR(Business_Process="Y", Business_Process="Partial")), AND(BC107="I", Full_Control="Y")), "I", "")</f>
        <v>I</v>
      </c>
      <c r="BP107" s="128" t="str">
        <f>IF(OR(AND(BE107="E", OR(Physical_Building="N", Physical_Building="Partial")),AND(BF107="E", OR(ME_Plant="N", ME_Plant="Partial")), AND(BG107="E", OR(Data_Floor="N", Data_Floor="Partial")), AND(BH107="E", OR(Racks="N", Racks="Partial")), AND(BI107="E", OR(IT_Equipment="N", IT_Equipment="Partial")), AND(BJ107="E", OR(Operating_System="N", Operating_System="Partial")), AND(BK107="E", OR(Software="N", Software="Partial")), AND(BL107="E", OR(Business_Process="N", Business_Process="Partial")), AND(BM107="E", Full_Control="N")), "E", "")</f>
        <v/>
      </c>
      <c r="BQ107" s="128" t="str">
        <f>IF(BO107="I",IF(BP107="E","I &amp; E","I"),IF(BP107="E","E",""))</f>
        <v>I</v>
      </c>
      <c r="BS107" s="212" t="s">
        <v>510</v>
      </c>
      <c r="BT107" s="208" t="s">
        <v>511</v>
      </c>
      <c r="BU107" s="208"/>
      <c r="BV107" s="204" t="s">
        <v>5</v>
      </c>
    </row>
    <row r="108" spans="1:74" ht="22.5" customHeight="1">
      <c r="A108" s="123" t="s">
        <v>671</v>
      </c>
      <c r="B108" s="293" t="s">
        <v>634</v>
      </c>
      <c r="C108" s="124">
        <v>4</v>
      </c>
      <c r="D108" s="72" t="str">
        <f t="shared" ref="D108" si="151">IF(BQ108="", "", IF(AS108=1, "N", "Y"))</f>
        <v>N</v>
      </c>
      <c r="E108" s="278"/>
      <c r="F108" s="250"/>
      <c r="G108" s="156"/>
      <c r="H108" s="156"/>
      <c r="I108" s="156"/>
      <c r="J108" s="236"/>
      <c r="K108" s="125" t="str">
        <f t="shared" ref="K108" si="152">IF(AK108="Y", $BQ108, "")</f>
        <v>I</v>
      </c>
      <c r="L108" s="125" t="str">
        <f t="shared" ref="L108" si="153">IF(AL108="Y", $BQ108, "")</f>
        <v/>
      </c>
      <c r="M108" s="125" t="str">
        <f t="shared" ref="M108" si="154">IF(AM108="Y", $BQ108, "")</f>
        <v/>
      </c>
      <c r="N108" s="126" t="str">
        <f t="shared" ref="N108" si="155">IF(AN108="Y", $BQ108, "")</f>
        <v/>
      </c>
      <c r="O108" s="241"/>
      <c r="P108" s="241"/>
      <c r="Q108" s="241"/>
      <c r="R108" s="241"/>
      <c r="T108" s="123" t="str">
        <f t="shared" ref="T108" si="156">IF(E108="", "", IF(E108&lt;DATE(YEAR(Application_Date)+3,MONTH(Application_Date),DAY(Application_Date)), "Y", "N"))</f>
        <v/>
      </c>
      <c r="U108" s="127" t="str">
        <f t="shared" ref="U108" si="157">IF(F108="", "", IF(F108&lt;DATE(YEAR(Application_Date)+3,MONTH(Application_Date),DAY(Application_Date)), "Y", "N"))</f>
        <v/>
      </c>
      <c r="V108" s="245">
        <f>IF(SUM(AB108, AH108)=0, IF(NOT(OR(T108="Y", U108="Y")), 0, 1), 0)</f>
        <v>0</v>
      </c>
      <c r="X108" s="123" t="str">
        <f t="shared" ref="X108" si="158">IF(NOT(ISERROR(SEARCH("I", K108))), IF(AND(ISERROR(SEARCH("I", G108)), ISERROR(SEARCH("I", $G108))), "N", "Y"), "")</f>
        <v>N</v>
      </c>
      <c r="Y108" s="125" t="str">
        <f t="shared" ref="Y108" si="159">IF(NOT(ISERROR(SEARCH("I", L108))), IF(AND(ISERROR(SEARCH("I", H108)), ISERROR(SEARCH("I", $G108))), "N", "Y"), "")</f>
        <v/>
      </c>
      <c r="Z108" s="125" t="str">
        <f t="shared" ref="Z108" si="160">IF(NOT(ISERROR(SEARCH("I", M108))), IF(AND(ISERROR(SEARCH("I", I108)), ISERROR(SEARCH("I", $G108))), "N", "Y"), "")</f>
        <v/>
      </c>
      <c r="AA108" s="127" t="str">
        <f t="shared" ref="AA108" si="161">IF(NOT(ISERROR(SEARCH("I", N108))), IF(AND(ISERROR(SEARCH("I", J108)), ISERROR(SEARCH("I", $G108))), "N", "Y"), "")</f>
        <v/>
      </c>
      <c r="AB108" s="245">
        <f t="shared" ref="AB108" si="162">IF(OR(NOT(ISERROR(SEARCH("I", G108))),NOT(ISERROR(SEARCH("I", H108))), NOT(ISERROR(SEARCH("I", I108))), NOT(ISERROR(SEARCH("I", J108)))), 1, 0)</f>
        <v>0</v>
      </c>
      <c r="AD108" s="123" t="str">
        <f t="shared" ref="AD108" si="163">IF(NOT(ISERROR(SEARCH("E", K108))), IF(AND(ISERROR(SEARCH("E", G108)), ISERROR(SEARCH("E", $G108))), "N", "Y"), "")</f>
        <v/>
      </c>
      <c r="AE108" s="125" t="str">
        <f t="shared" ref="AE108" si="164">IF(NOT(ISERROR(SEARCH("E", L108))), IF(AND(ISERROR(SEARCH("E", H108)), ISERROR(SEARCH("E", $G108))), "N", "Y"), "")</f>
        <v/>
      </c>
      <c r="AF108" s="125" t="str">
        <f t="shared" ref="AF108" si="165">IF(NOT(ISERROR(SEARCH("E", M108))), IF(AND(ISERROR(SEARCH("E", I108)), ISERROR(SEARCH("E", $G108))), "N", "Y"), "")</f>
        <v/>
      </c>
      <c r="AG108" s="127" t="str">
        <f t="shared" ref="AG108" si="166">IF(NOT(ISERROR(SEARCH("E", N108))), IF(AND(ISERROR(SEARCH("E", J108)), ISERROR(SEARCH("E", $G108))), "N", "Y"), "")</f>
        <v/>
      </c>
      <c r="AH108" s="245">
        <f t="shared" ref="AH108" si="167">IF(OR(NOT(ISERROR(SEARCH("E", G108))),NOT(ISERROR(SEARCH("E", H108))), NOT(ISERROR(SEARCH("E", I108))), NOT(ISERROR(SEARCH("E", J108)))), IF(AB108=1, 0, 1), 0)</f>
        <v>0</v>
      </c>
      <c r="AI108" s="245">
        <f t="shared" ref="AI108" si="168">IF(OR(NOT(ISERROR(SEARCH("E", G108))),NOT(ISERROR(SEARCH("E", H108))), NOT(ISERROR(SEARCH("E", I108))), NOT(ISERROR(SEARCH("E", J108)))), IF(AB108=1, 0, 1), 0)</f>
        <v>0</v>
      </c>
      <c r="AK108" s="123" t="s">
        <v>204</v>
      </c>
      <c r="AL108" s="125"/>
      <c r="AM108" s="125"/>
      <c r="AN108" s="126"/>
      <c r="AO108" s="75">
        <f t="shared" si="149"/>
        <v>1</v>
      </c>
      <c r="AP108" s="75">
        <f t="shared" si="149"/>
        <v>0</v>
      </c>
      <c r="AQ108" s="75">
        <f t="shared" si="149"/>
        <v>0</v>
      </c>
      <c r="AR108" s="128">
        <f t="shared" si="150"/>
        <v>0</v>
      </c>
      <c r="AS108" s="245">
        <f>IF(SUM(AO108:AR108)&gt;0, 1, 0)</f>
        <v>1</v>
      </c>
      <c r="AU108" s="129"/>
      <c r="AV108" s="75" t="s">
        <v>499</v>
      </c>
      <c r="AW108" s="75"/>
      <c r="AX108" s="75"/>
      <c r="AY108" s="75"/>
      <c r="AZ108" s="75"/>
      <c r="BA108" s="75"/>
      <c r="BB108" s="75"/>
      <c r="BC108" s="128"/>
      <c r="BE108" s="129"/>
      <c r="BF108" s="75" t="s">
        <v>498</v>
      </c>
      <c r="BG108" s="75"/>
      <c r="BH108" s="75"/>
      <c r="BI108" s="75"/>
      <c r="BJ108" s="75"/>
      <c r="BK108" s="75"/>
      <c r="BL108" s="75"/>
      <c r="BM108" s="128"/>
      <c r="BO108" s="129" t="str">
        <f t="shared" ref="BO108" si="169">IF(OR(AND(AU108="I", OR(Physical_Building="Y", Physical_Building="Partial")),AND(AV108="I", OR(ME_Plant="Y", ME_Plant="Partial")), AND(AW108="I", OR(Data_Floor="Y", Data_Floor="Partial")), AND(AX108="I", OR(Racks="Y", Racks="Partial")), AND(AY108="I", OR(IT_Equipment="Y", IT_Equipment="Partial")), AND(AZ108="I", OR(Operating_System="Y", Operating_System="Partial")), AND(BA108="I", OR(Software="Y", Software="Partial")), AND(BB108="I", OR(Business_Process="Y", Business_Process="Partial")), AND(BC108="I", Full_Control="Y")), "I", "")</f>
        <v>I</v>
      </c>
      <c r="BP108" s="128" t="str">
        <f t="shared" ref="BP108" si="170">IF(OR(AND(BE108="E", OR(Physical_Building="N", Physical_Building="Partial")),AND(BF108="E", OR(ME_Plant="N", ME_Plant="Partial")), AND(BG108="E", OR(Data_Floor="N", Data_Floor="Partial")), AND(BH108="E", OR(Racks="N", Racks="Partial")), AND(BI108="E", OR(IT_Equipment="N", IT_Equipment="Partial")), AND(BJ108="E", OR(Operating_System="N", Operating_System="Partial")), AND(BK108="E", OR(Software="N", Software="Partial")), AND(BL108="E", OR(Business_Process="N", Business_Process="Partial")), AND(BM108="E", Full_Control="N")), "E", "")</f>
        <v/>
      </c>
      <c r="BQ108" s="128" t="str">
        <f t="shared" ref="BQ108" si="171">IF(BO108="I",IF(BP108="E","I &amp; E","I"),IF(BP108="E","E",""))</f>
        <v>I</v>
      </c>
      <c r="BS108" s="212"/>
      <c r="BT108" s="208"/>
      <c r="BU108" s="208"/>
      <c r="BV108" s="204"/>
    </row>
    <row r="109" spans="1:74">
      <c r="A109" s="129"/>
      <c r="B109" s="345"/>
      <c r="C109" s="130"/>
      <c r="D109" s="310" t="str">
        <f t="shared" si="127"/>
        <v/>
      </c>
      <c r="E109" s="279"/>
      <c r="F109" s="280"/>
      <c r="G109" s="157"/>
      <c r="H109" s="157"/>
      <c r="I109" s="157"/>
      <c r="J109" s="158"/>
      <c r="K109" s="75" t="str">
        <f t="shared" si="128"/>
        <v/>
      </c>
      <c r="L109" s="75" t="str">
        <f t="shared" si="129"/>
        <v/>
      </c>
      <c r="M109" s="75" t="str">
        <f t="shared" si="130"/>
        <v/>
      </c>
      <c r="N109" s="131" t="str">
        <f t="shared" si="131"/>
        <v/>
      </c>
      <c r="O109" s="240"/>
      <c r="P109" s="240"/>
      <c r="Q109" s="240"/>
      <c r="R109" s="240"/>
      <c r="T109" s="129" t="str">
        <f t="shared" si="132"/>
        <v/>
      </c>
      <c r="U109" s="128" t="str">
        <f t="shared" si="123"/>
        <v/>
      </c>
      <c r="V109" s="245"/>
      <c r="X109" s="129" t="str">
        <f t="shared" si="133"/>
        <v/>
      </c>
      <c r="Y109" s="75" t="str">
        <f t="shared" si="134"/>
        <v/>
      </c>
      <c r="Z109" s="75" t="str">
        <f t="shared" si="135"/>
        <v/>
      </c>
      <c r="AA109" s="128" t="str">
        <f t="shared" si="136"/>
        <v/>
      </c>
      <c r="AB109" s="245"/>
      <c r="AD109" s="129" t="str">
        <f t="shared" si="137"/>
        <v/>
      </c>
      <c r="AE109" s="75" t="str">
        <f t="shared" si="138"/>
        <v/>
      </c>
      <c r="AF109" s="75" t="str">
        <f t="shared" si="139"/>
        <v/>
      </c>
      <c r="AG109" s="128" t="str">
        <f t="shared" si="140"/>
        <v/>
      </c>
      <c r="AH109" s="245"/>
      <c r="AI109" s="245"/>
      <c r="AK109" s="129"/>
      <c r="AL109" s="75"/>
      <c r="AM109" s="75"/>
      <c r="AN109" s="131"/>
      <c r="AO109" s="75"/>
      <c r="AP109" s="75"/>
      <c r="AQ109" s="75"/>
      <c r="AR109" s="128"/>
      <c r="AS109" s="245"/>
      <c r="AU109" s="129"/>
      <c r="AV109" s="75"/>
      <c r="AW109" s="75"/>
      <c r="AX109" s="75"/>
      <c r="AY109" s="75"/>
      <c r="AZ109" s="75"/>
      <c r="BA109" s="75"/>
      <c r="BB109" s="75"/>
      <c r="BC109" s="128"/>
      <c r="BE109" s="129"/>
      <c r="BF109" s="75"/>
      <c r="BG109" s="75"/>
      <c r="BH109" s="75"/>
      <c r="BI109" s="75"/>
      <c r="BJ109" s="75"/>
      <c r="BK109" s="75"/>
      <c r="BL109" s="75"/>
      <c r="BM109" s="128"/>
      <c r="BO109" s="129" t="str">
        <f t="shared" si="141"/>
        <v/>
      </c>
      <c r="BP109" s="128" t="str">
        <f t="shared" si="142"/>
        <v/>
      </c>
      <c r="BQ109" s="128" t="str">
        <f t="shared" si="143"/>
        <v/>
      </c>
      <c r="BS109" s="212"/>
      <c r="BT109" s="208"/>
      <c r="BU109" s="208"/>
      <c r="BV109" s="204"/>
    </row>
    <row r="110" spans="1:74">
      <c r="A110" s="114" t="s">
        <v>187</v>
      </c>
      <c r="B110" s="115"/>
      <c r="C110" s="116"/>
      <c r="D110" s="310" t="str">
        <f t="shared" si="127"/>
        <v/>
      </c>
      <c r="E110" s="282"/>
      <c r="F110" s="283"/>
      <c r="G110" s="154"/>
      <c r="H110" s="154"/>
      <c r="I110" s="154"/>
      <c r="J110" s="155"/>
      <c r="K110" s="117" t="str">
        <f t="shared" si="128"/>
        <v/>
      </c>
      <c r="L110" s="117" t="str">
        <f t="shared" si="129"/>
        <v/>
      </c>
      <c r="M110" s="117" t="str">
        <f t="shared" si="130"/>
        <v/>
      </c>
      <c r="N110" s="115" t="str">
        <f t="shared" si="131"/>
        <v/>
      </c>
      <c r="O110" s="240"/>
      <c r="P110" s="240"/>
      <c r="Q110" s="240"/>
      <c r="R110" s="240"/>
      <c r="T110" s="118" t="str">
        <f t="shared" si="132"/>
        <v/>
      </c>
      <c r="U110" s="119" t="str">
        <f t="shared" si="123"/>
        <v/>
      </c>
      <c r="V110" s="245"/>
      <c r="X110" s="118" t="str">
        <f t="shared" si="133"/>
        <v/>
      </c>
      <c r="Y110" s="117" t="str">
        <f t="shared" si="134"/>
        <v/>
      </c>
      <c r="Z110" s="117" t="str">
        <f t="shared" si="135"/>
        <v/>
      </c>
      <c r="AA110" s="119" t="str">
        <f t="shared" si="136"/>
        <v/>
      </c>
      <c r="AB110" s="245"/>
      <c r="AD110" s="118" t="str">
        <f t="shared" si="137"/>
        <v/>
      </c>
      <c r="AE110" s="117" t="str">
        <f t="shared" si="138"/>
        <v/>
      </c>
      <c r="AF110" s="117" t="str">
        <f t="shared" si="139"/>
        <v/>
      </c>
      <c r="AG110" s="119" t="str">
        <f t="shared" si="140"/>
        <v/>
      </c>
      <c r="AH110" s="245"/>
      <c r="AI110" s="245"/>
      <c r="AK110" s="118"/>
      <c r="AL110" s="117"/>
      <c r="AM110" s="117"/>
      <c r="AN110" s="115"/>
      <c r="AO110" s="75"/>
      <c r="AP110" s="75"/>
      <c r="AQ110" s="75"/>
      <c r="AR110" s="128"/>
      <c r="AS110" s="245"/>
      <c r="AU110" s="129"/>
      <c r="AV110" s="75"/>
      <c r="AW110" s="75"/>
      <c r="AX110" s="75"/>
      <c r="AY110" s="75"/>
      <c r="AZ110" s="75"/>
      <c r="BA110" s="75"/>
      <c r="BB110" s="75"/>
      <c r="BC110" s="128"/>
      <c r="BE110" s="129"/>
      <c r="BF110" s="75"/>
      <c r="BG110" s="75"/>
      <c r="BH110" s="75"/>
      <c r="BI110" s="75"/>
      <c r="BJ110" s="75"/>
      <c r="BK110" s="75"/>
      <c r="BL110" s="75"/>
      <c r="BM110" s="128"/>
      <c r="BO110" s="129" t="str">
        <f t="shared" si="141"/>
        <v/>
      </c>
      <c r="BP110" s="128" t="str">
        <f t="shared" si="142"/>
        <v/>
      </c>
      <c r="BQ110" s="128" t="str">
        <f t="shared" si="143"/>
        <v/>
      </c>
      <c r="BS110" s="212"/>
      <c r="BT110" s="208"/>
      <c r="BU110" s="208"/>
      <c r="BV110" s="204"/>
    </row>
    <row r="111" spans="1:74" ht="51">
      <c r="A111" s="123" t="s">
        <v>366</v>
      </c>
      <c r="B111" s="344" t="s">
        <v>370</v>
      </c>
      <c r="C111" s="124">
        <v>4</v>
      </c>
      <c r="D111" s="72" t="str">
        <f t="shared" si="127"/>
        <v>N</v>
      </c>
      <c r="E111" s="278"/>
      <c r="F111" s="250"/>
      <c r="G111" s="156"/>
      <c r="H111" s="156"/>
      <c r="I111" s="156"/>
      <c r="J111" s="236"/>
      <c r="K111" s="125" t="str">
        <f t="shared" si="128"/>
        <v>I</v>
      </c>
      <c r="L111" s="125" t="str">
        <f t="shared" si="129"/>
        <v/>
      </c>
      <c r="M111" s="125" t="str">
        <f t="shared" si="130"/>
        <v/>
      </c>
      <c r="N111" s="126" t="str">
        <f t="shared" si="131"/>
        <v/>
      </c>
      <c r="O111" s="241"/>
      <c r="P111" s="241"/>
      <c r="Q111" s="241"/>
      <c r="R111" s="241"/>
      <c r="T111" s="123" t="str">
        <f t="shared" si="132"/>
        <v/>
      </c>
      <c r="U111" s="127" t="str">
        <f t="shared" si="123"/>
        <v/>
      </c>
      <c r="V111" s="245">
        <f>IF(SUM(AB111, AH111)=0, IF(NOT(OR(T111="Y", U111="Y")), 0, 1), 0)</f>
        <v>0</v>
      </c>
      <c r="X111" s="123" t="str">
        <f t="shared" si="133"/>
        <v>N</v>
      </c>
      <c r="Y111" s="125" t="str">
        <f t="shared" si="134"/>
        <v/>
      </c>
      <c r="Z111" s="125" t="str">
        <f t="shared" si="135"/>
        <v/>
      </c>
      <c r="AA111" s="127" t="str">
        <f t="shared" si="136"/>
        <v/>
      </c>
      <c r="AB111" s="245">
        <f t="shared" si="145"/>
        <v>0</v>
      </c>
      <c r="AD111" s="123" t="str">
        <f t="shared" si="137"/>
        <v/>
      </c>
      <c r="AE111" s="125" t="str">
        <f t="shared" si="138"/>
        <v/>
      </c>
      <c r="AF111" s="125" t="str">
        <f t="shared" si="139"/>
        <v/>
      </c>
      <c r="AG111" s="127" t="str">
        <f t="shared" si="140"/>
        <v/>
      </c>
      <c r="AH111" s="245">
        <f t="shared" si="146"/>
        <v>0</v>
      </c>
      <c r="AI111" s="245">
        <f t="shared" si="147"/>
        <v>0</v>
      </c>
      <c r="AK111" s="123" t="s">
        <v>204</v>
      </c>
      <c r="AL111" s="125"/>
      <c r="AM111" s="125"/>
      <c r="AN111" s="126"/>
      <c r="AO111" s="75">
        <f t="shared" ref="AO111:AQ115" si="172">IF(OR(AND($T111&lt;&gt;"Y", X111="N"), AND($U111&lt;&gt;"Y", AD111="N")), 1, 0)</f>
        <v>1</v>
      </c>
      <c r="AP111" s="75">
        <f t="shared" si="172"/>
        <v>0</v>
      </c>
      <c r="AQ111" s="75">
        <f t="shared" si="172"/>
        <v>0</v>
      </c>
      <c r="AR111" s="128">
        <f t="shared" si="150"/>
        <v>0</v>
      </c>
      <c r="AS111" s="245">
        <f>IF(SUM(AO111:AR111)&gt;0, 1, 0)</f>
        <v>1</v>
      </c>
      <c r="AU111" s="129"/>
      <c r="AV111" s="75" t="s">
        <v>499</v>
      </c>
      <c r="AW111" s="75"/>
      <c r="AX111" s="75"/>
      <c r="AY111" s="75" t="s">
        <v>499</v>
      </c>
      <c r="AZ111" s="75"/>
      <c r="BA111" s="75"/>
      <c r="BB111" s="75"/>
      <c r="BC111" s="128"/>
      <c r="BE111" s="129"/>
      <c r="BF111" s="75" t="s">
        <v>498</v>
      </c>
      <c r="BG111" s="75"/>
      <c r="BH111" s="75"/>
      <c r="BI111" s="75" t="s">
        <v>498</v>
      </c>
      <c r="BJ111" s="75"/>
      <c r="BK111" s="75"/>
      <c r="BL111" s="75"/>
      <c r="BM111" s="128"/>
      <c r="BO111" s="129" t="str">
        <f t="shared" si="141"/>
        <v>I</v>
      </c>
      <c r="BP111" s="128" t="str">
        <f t="shared" si="142"/>
        <v/>
      </c>
      <c r="BQ111" s="128" t="str">
        <f t="shared" si="143"/>
        <v>I</v>
      </c>
      <c r="BS111" s="212" t="s">
        <v>0</v>
      </c>
      <c r="BT111" s="208" t="s">
        <v>1</v>
      </c>
      <c r="BU111" s="208"/>
      <c r="BV111" s="204" t="s">
        <v>4</v>
      </c>
    </row>
    <row r="112" spans="1:74" ht="51">
      <c r="A112" s="123" t="s">
        <v>367</v>
      </c>
      <c r="B112" s="344" t="s">
        <v>633</v>
      </c>
      <c r="C112" s="124">
        <v>4</v>
      </c>
      <c r="D112" s="72" t="str">
        <f t="shared" si="127"/>
        <v>N</v>
      </c>
      <c r="E112" s="278"/>
      <c r="F112" s="250"/>
      <c r="G112" s="156"/>
      <c r="H112" s="156"/>
      <c r="I112" s="156"/>
      <c r="J112" s="236"/>
      <c r="K112" s="125" t="str">
        <f t="shared" si="128"/>
        <v>I</v>
      </c>
      <c r="L112" s="125" t="str">
        <f t="shared" si="129"/>
        <v/>
      </c>
      <c r="M112" s="125" t="str">
        <f t="shared" si="130"/>
        <v/>
      </c>
      <c r="N112" s="126" t="str">
        <f t="shared" si="131"/>
        <v/>
      </c>
      <c r="O112" s="241"/>
      <c r="P112" s="241"/>
      <c r="Q112" s="241"/>
      <c r="R112" s="241"/>
      <c r="T112" s="123" t="str">
        <f t="shared" si="132"/>
        <v/>
      </c>
      <c r="U112" s="127" t="str">
        <f t="shared" si="123"/>
        <v/>
      </c>
      <c r="V112" s="245">
        <f>IF(SUM(AB112, AH112)=0, IF(NOT(OR(T112="Y", U112="Y")), 0, 1), 0)</f>
        <v>0</v>
      </c>
      <c r="X112" s="123" t="str">
        <f t="shared" si="133"/>
        <v>N</v>
      </c>
      <c r="Y112" s="125" t="str">
        <f t="shared" si="134"/>
        <v/>
      </c>
      <c r="Z112" s="125" t="str">
        <f t="shared" si="135"/>
        <v/>
      </c>
      <c r="AA112" s="127" t="str">
        <f t="shared" si="136"/>
        <v/>
      </c>
      <c r="AB112" s="245">
        <f t="shared" si="145"/>
        <v>0</v>
      </c>
      <c r="AD112" s="123" t="str">
        <f t="shared" si="137"/>
        <v/>
      </c>
      <c r="AE112" s="125" t="str">
        <f t="shared" si="138"/>
        <v/>
      </c>
      <c r="AF112" s="125" t="str">
        <f t="shared" si="139"/>
        <v/>
      </c>
      <c r="AG112" s="127" t="str">
        <f t="shared" si="140"/>
        <v/>
      </c>
      <c r="AH112" s="245">
        <f t="shared" si="146"/>
        <v>0</v>
      </c>
      <c r="AI112" s="245">
        <f t="shared" si="147"/>
        <v>0</v>
      </c>
      <c r="AK112" s="123" t="s">
        <v>204</v>
      </c>
      <c r="AL112" s="125"/>
      <c r="AM112" s="125"/>
      <c r="AN112" s="126"/>
      <c r="AO112" s="75">
        <f t="shared" si="172"/>
        <v>1</v>
      </c>
      <c r="AP112" s="75">
        <f t="shared" si="172"/>
        <v>0</v>
      </c>
      <c r="AQ112" s="75">
        <f t="shared" si="172"/>
        <v>0</v>
      </c>
      <c r="AR112" s="128">
        <f t="shared" si="150"/>
        <v>0</v>
      </c>
      <c r="AS112" s="245">
        <f>IF(SUM(AO112:AR112)&gt;0, 1, 0)</f>
        <v>1</v>
      </c>
      <c r="AU112" s="129"/>
      <c r="AV112" s="75" t="s">
        <v>499</v>
      </c>
      <c r="AW112" s="75"/>
      <c r="AX112" s="75"/>
      <c r="AY112" s="75" t="s">
        <v>499</v>
      </c>
      <c r="AZ112" s="75"/>
      <c r="BA112" s="75"/>
      <c r="BB112" s="75"/>
      <c r="BC112" s="128"/>
      <c r="BE112" s="129"/>
      <c r="BF112" s="75" t="s">
        <v>498</v>
      </c>
      <c r="BG112" s="75"/>
      <c r="BH112" s="75"/>
      <c r="BI112" s="75" t="s">
        <v>498</v>
      </c>
      <c r="BJ112" s="75"/>
      <c r="BK112" s="75"/>
      <c r="BL112" s="75"/>
      <c r="BM112" s="128"/>
      <c r="BO112" s="129" t="str">
        <f t="shared" si="141"/>
        <v>I</v>
      </c>
      <c r="BP112" s="128" t="str">
        <f t="shared" si="142"/>
        <v/>
      </c>
      <c r="BQ112" s="128" t="str">
        <f t="shared" si="143"/>
        <v>I</v>
      </c>
      <c r="BS112" s="212" t="s">
        <v>52</v>
      </c>
      <c r="BT112" s="208" t="s">
        <v>53</v>
      </c>
      <c r="BU112" s="208"/>
      <c r="BV112" s="204" t="s">
        <v>54</v>
      </c>
    </row>
    <row r="113" spans="1:74" ht="33.75" customHeight="1">
      <c r="A113" s="129" t="s">
        <v>368</v>
      </c>
      <c r="B113" s="345" t="s">
        <v>215</v>
      </c>
      <c r="C113" s="130">
        <v>5</v>
      </c>
      <c r="D113" s="72" t="str">
        <f t="shared" si="127"/>
        <v/>
      </c>
      <c r="E113" s="279"/>
      <c r="F113" s="280"/>
      <c r="G113" s="157"/>
      <c r="H113" s="157"/>
      <c r="I113" s="157"/>
      <c r="J113" s="158"/>
      <c r="K113" s="75" t="str">
        <f t="shared" si="128"/>
        <v/>
      </c>
      <c r="L113" s="75" t="str">
        <f t="shared" si="129"/>
        <v/>
      </c>
      <c r="M113" s="75" t="str">
        <f t="shared" si="130"/>
        <v/>
      </c>
      <c r="N113" s="131" t="str">
        <f t="shared" si="131"/>
        <v/>
      </c>
      <c r="O113" s="240"/>
      <c r="P113" s="240"/>
      <c r="Q113" s="240"/>
      <c r="R113" s="240"/>
      <c r="T113" s="129" t="str">
        <f t="shared" si="132"/>
        <v/>
      </c>
      <c r="U113" s="128" t="str">
        <f t="shared" si="123"/>
        <v/>
      </c>
      <c r="V113" s="245">
        <f>IF(SUM(AB113, AH113)=0, IF(NOT(OR(T113="Y", U113="Y")), 0, 1), 0)</f>
        <v>0</v>
      </c>
      <c r="X113" s="129" t="str">
        <f t="shared" si="133"/>
        <v/>
      </c>
      <c r="Y113" s="75" t="str">
        <f t="shared" si="134"/>
        <v/>
      </c>
      <c r="Z113" s="75" t="str">
        <f t="shared" si="135"/>
        <v/>
      </c>
      <c r="AA113" s="128" t="str">
        <f t="shared" si="136"/>
        <v/>
      </c>
      <c r="AB113" s="245">
        <f t="shared" si="145"/>
        <v>0</v>
      </c>
      <c r="AD113" s="129" t="str">
        <f t="shared" si="137"/>
        <v/>
      </c>
      <c r="AE113" s="75" t="str">
        <f t="shared" si="138"/>
        <v/>
      </c>
      <c r="AF113" s="75" t="str">
        <f t="shared" si="139"/>
        <v/>
      </c>
      <c r="AG113" s="128" t="str">
        <f t="shared" si="140"/>
        <v/>
      </c>
      <c r="AH113" s="245">
        <f t="shared" si="146"/>
        <v>0</v>
      </c>
      <c r="AI113" s="245">
        <f t="shared" si="147"/>
        <v>0</v>
      </c>
      <c r="AK113" s="129"/>
      <c r="AL113" s="75"/>
      <c r="AM113" s="75"/>
      <c r="AN113" s="131"/>
      <c r="AO113" s="75">
        <f t="shared" si="172"/>
        <v>0</v>
      </c>
      <c r="AP113" s="75">
        <f t="shared" si="172"/>
        <v>0</v>
      </c>
      <c r="AQ113" s="75">
        <f t="shared" si="172"/>
        <v>0</v>
      </c>
      <c r="AR113" s="128">
        <f t="shared" si="150"/>
        <v>0</v>
      </c>
      <c r="AS113" s="245">
        <f>IF(SUM(AO113:AR113)&gt;0, 1, 0)</f>
        <v>0</v>
      </c>
      <c r="AU113" s="129"/>
      <c r="AV113" s="75"/>
      <c r="AW113" s="75"/>
      <c r="AX113" s="75"/>
      <c r="AY113" s="75"/>
      <c r="AZ113" s="75"/>
      <c r="BA113" s="75"/>
      <c r="BB113" s="75"/>
      <c r="BC113" s="128"/>
      <c r="BE113" s="129"/>
      <c r="BF113" s="75"/>
      <c r="BG113" s="75"/>
      <c r="BH113" s="75"/>
      <c r="BI113" s="75"/>
      <c r="BJ113" s="75"/>
      <c r="BK113" s="75"/>
      <c r="BL113" s="75"/>
      <c r="BM113" s="128"/>
      <c r="BO113" s="129" t="str">
        <f t="shared" si="141"/>
        <v/>
      </c>
      <c r="BP113" s="128" t="str">
        <f t="shared" si="142"/>
        <v/>
      </c>
      <c r="BQ113" s="128" t="str">
        <f t="shared" si="143"/>
        <v/>
      </c>
      <c r="BS113" s="212"/>
      <c r="BT113" s="208"/>
      <c r="BU113" s="208"/>
      <c r="BV113" s="204"/>
    </row>
    <row r="114" spans="1:74" ht="38.25" customHeight="1">
      <c r="A114" s="356" t="s">
        <v>369</v>
      </c>
      <c r="B114" s="346" t="s">
        <v>524</v>
      </c>
      <c r="C114" s="312">
        <v>4</v>
      </c>
      <c r="D114" s="266" t="str">
        <f>IF(BQ114="", "", IF(AS114=1, "N", "Y"))</f>
        <v>N</v>
      </c>
      <c r="E114" s="313"/>
      <c r="F114" s="314"/>
      <c r="G114" s="315"/>
      <c r="H114" s="315"/>
      <c r="I114" s="315"/>
      <c r="J114" s="316"/>
      <c r="K114" s="317" t="str">
        <f>IF(AK114="Y", $BQ114, "")</f>
        <v/>
      </c>
      <c r="L114" s="340" t="str">
        <f t="shared" si="129"/>
        <v/>
      </c>
      <c r="M114" s="315"/>
      <c r="N114" s="318" t="str">
        <f>IF(AN114="Y", $BQ114, "")</f>
        <v>I</v>
      </c>
      <c r="O114" s="319"/>
      <c r="P114" s="319"/>
      <c r="Q114" s="319"/>
      <c r="R114" s="319"/>
      <c r="T114" s="132" t="str">
        <f>IF(E114="", "", IF(E114&lt;DATE(YEAR(Application_Date)+3,MONTH(Application_Date),DAY(Application_Date)), "Y", "N"))</f>
        <v/>
      </c>
      <c r="U114" s="135" t="str">
        <f>IF(F114="", "", IF(F114&lt;DATE(YEAR(Application_Date)+3,MONTH(Application_Date),DAY(Application_Date)), "Y", "N"))</f>
        <v/>
      </c>
      <c r="V114" s="245">
        <f t="shared" ref="V114:V115" si="173">IF(SUM(AB114, AH114)=0, IF(NOT(OR(T114="Y", U114="Y")), 0, 1), 0)</f>
        <v>0</v>
      </c>
      <c r="X114" s="132" t="str">
        <f t="shared" si="133"/>
        <v/>
      </c>
      <c r="Y114" s="317" t="str">
        <f t="shared" si="134"/>
        <v/>
      </c>
      <c r="Z114" s="317" t="str">
        <f t="shared" si="135"/>
        <v/>
      </c>
      <c r="AA114" s="135" t="str">
        <f t="shared" si="136"/>
        <v>N</v>
      </c>
      <c r="AB114" s="245">
        <f>IF(OR(NOT(ISERROR(SEARCH("I", G114))),NOT(ISERROR(SEARCH("I", H114))), NOT(ISERROR(SEARCH("I", I114))), NOT(ISERROR(SEARCH("I", J114)))), 1, 0)</f>
        <v>0</v>
      </c>
      <c r="AD114" s="132" t="str">
        <f t="shared" si="137"/>
        <v/>
      </c>
      <c r="AE114" s="317" t="str">
        <f t="shared" si="138"/>
        <v/>
      </c>
      <c r="AF114" s="317" t="str">
        <f t="shared" si="139"/>
        <v/>
      </c>
      <c r="AG114" s="135" t="str">
        <f t="shared" si="140"/>
        <v/>
      </c>
      <c r="AH114" s="245">
        <f>IF(OR(NOT(ISERROR(SEARCH("E", G114))),NOT(ISERROR(SEARCH("E", H114))), NOT(ISERROR(SEARCH("E", I114))), NOT(ISERROR(SEARCH("E", J114)))), IF(AB114=1, 0, 1), 0)</f>
        <v>0</v>
      </c>
      <c r="AI114" s="245">
        <f>IF(OR(NOT(ISERROR(SEARCH("E", G114))),NOT(ISERROR(SEARCH("E", H114))), NOT(ISERROR(SEARCH("E", I114))), NOT(ISERROR(SEARCH("E", J114)))), IF(AB114=1, 0, 1), 0)</f>
        <v>0</v>
      </c>
      <c r="AK114" s="132"/>
      <c r="AL114" s="317" t="s">
        <v>515</v>
      </c>
      <c r="AM114" s="317"/>
      <c r="AN114" s="134" t="s">
        <v>204</v>
      </c>
      <c r="AO114" s="75">
        <f t="shared" si="172"/>
        <v>0</v>
      </c>
      <c r="AP114" s="75">
        <f t="shared" si="172"/>
        <v>0</v>
      </c>
      <c r="AQ114" s="75">
        <f t="shared" si="172"/>
        <v>0</v>
      </c>
      <c r="AR114" s="128">
        <f>IF(OR(AND($T114&lt;&gt;"Y", AA114="N"), AND($U114="", AG114="N")), 1, 0)</f>
        <v>1</v>
      </c>
      <c r="AS114" s="245">
        <f t="shared" ref="AS114:AS115" si="174">IF(SUM(AO114:AR114)&gt;0, 1, 0)</f>
        <v>1</v>
      </c>
      <c r="AU114" s="129"/>
      <c r="AV114" s="75"/>
      <c r="AW114" s="75"/>
      <c r="AX114" s="75" t="s">
        <v>499</v>
      </c>
      <c r="AY114" s="75"/>
      <c r="AZ114" s="75"/>
      <c r="BA114" s="75"/>
      <c r="BB114" s="75"/>
      <c r="BC114" s="128"/>
      <c r="BE114" s="129"/>
      <c r="BF114" s="75"/>
      <c r="BG114" s="75"/>
      <c r="BH114" s="75" t="s">
        <v>498</v>
      </c>
      <c r="BI114" s="75"/>
      <c r="BJ114" s="75"/>
      <c r="BK114" s="75"/>
      <c r="BL114" s="75"/>
      <c r="BM114" s="128"/>
      <c r="BO114" s="129" t="str">
        <f>IF(OR(AND(AU114="I", OR(Physical_Building="Y", Physical_Building="Partial")),AND(AV114="I", OR(ME_Plant="Y", ME_Plant="Partial")), AND(AW114="I", OR(Data_Floor="Y", Data_Floor="Partial")), AND(AX114="I", OR(Racks="Y", Racks="Partial")), AND(AY114="I", OR(IT_Equipment="Y", IT_Equipment="Partial")), AND(AZ114="I", OR(Operating_System="Y", Operating_System="Partial")), AND(BA114="I", OR(Software="Y", Software="Partial")), AND(BB114="I", OR(Business_Process="Y", Business_Process="Partial")), AND(BC114="I", Full_Control="Y")), "I", "")</f>
        <v>I</v>
      </c>
      <c r="BP114" s="128" t="str">
        <f>IF(OR(AND(BE114="E", OR(Physical_Building="N", Physical_Building="Partial")),AND(BF114="E", OR(ME_Plant="N", ME_Plant="Partial")), AND(BG114="E", OR(Data_Floor="N", Data_Floor="Partial")), AND(BH114="E", OR(Racks="N", Racks="Partial")), AND(BI114="E", OR(IT_Equipment="N", IT_Equipment="Partial")), AND(BJ114="E", OR(Operating_System="N", Operating_System="Partial")), AND(BK114="E", OR(Software="N", Software="Partial")), AND(BL114="E", OR(Business_Process="N", Business_Process="Partial")), AND(BM114="E", Full_Control="N")), "E", "")</f>
        <v/>
      </c>
      <c r="BQ114" s="128" t="str">
        <f>IF(BO114="I",IF(BP114="E","I &amp; E","I"),IF(BP114="E","E",""))</f>
        <v>I</v>
      </c>
      <c r="BS114" s="212" t="s">
        <v>506</v>
      </c>
      <c r="BT114" s="208" t="s">
        <v>507</v>
      </c>
      <c r="BU114" s="208"/>
      <c r="BV114" s="204" t="s">
        <v>5</v>
      </c>
    </row>
    <row r="115" spans="1:74" ht="38.25">
      <c r="A115" s="356" t="s">
        <v>670</v>
      </c>
      <c r="B115" s="346" t="s">
        <v>526</v>
      </c>
      <c r="C115" s="312">
        <v>4</v>
      </c>
      <c r="D115" s="266" t="str">
        <f>IF(BQ115="", "", IF(AS115=1, "N", "Y"))</f>
        <v>N</v>
      </c>
      <c r="E115" s="313"/>
      <c r="F115" s="314"/>
      <c r="G115" s="315"/>
      <c r="H115" s="315"/>
      <c r="I115" s="315"/>
      <c r="J115" s="316"/>
      <c r="K115" s="317" t="str">
        <f>IF(AK115="Y", $BQ115, "")</f>
        <v/>
      </c>
      <c r="L115" s="340" t="str">
        <f t="shared" si="129"/>
        <v/>
      </c>
      <c r="M115" s="317" t="str">
        <f>IF(AM115="Y", $BQ115, "")</f>
        <v/>
      </c>
      <c r="N115" s="318" t="str">
        <f>IF(AN115="Y", $BQ115, "")</f>
        <v>I</v>
      </c>
      <c r="O115" s="319"/>
      <c r="P115" s="319"/>
      <c r="Q115" s="319"/>
      <c r="R115" s="319"/>
      <c r="T115" s="132" t="str">
        <f>IF(E115="", "", IF(E115&lt;DATE(YEAR(Application_Date)+3,MONTH(Application_Date),DAY(Application_Date)), "Y", "N"))</f>
        <v/>
      </c>
      <c r="U115" s="135" t="str">
        <f>IF(F115="", "", IF(F115&lt;DATE(YEAR(Application_Date)+3,MONTH(Application_Date),DAY(Application_Date)), "Y", "N"))</f>
        <v/>
      </c>
      <c r="V115" s="245">
        <f t="shared" si="173"/>
        <v>0</v>
      </c>
      <c r="X115" s="132" t="str">
        <f t="shared" si="133"/>
        <v/>
      </c>
      <c r="Y115" s="317" t="str">
        <f t="shared" si="134"/>
        <v/>
      </c>
      <c r="Z115" s="317" t="str">
        <f t="shared" si="135"/>
        <v/>
      </c>
      <c r="AA115" s="135" t="str">
        <f t="shared" si="136"/>
        <v>N</v>
      </c>
      <c r="AB115" s="245">
        <f>IF(OR(NOT(ISERROR(SEARCH("I", G115))),NOT(ISERROR(SEARCH("I", H115))), NOT(ISERROR(SEARCH("I", I115))), NOT(ISERROR(SEARCH("I", J115)))), 1, 0)</f>
        <v>0</v>
      </c>
      <c r="AD115" s="132" t="str">
        <f t="shared" si="137"/>
        <v/>
      </c>
      <c r="AE115" s="317" t="str">
        <f t="shared" si="138"/>
        <v/>
      </c>
      <c r="AF115" s="317" t="str">
        <f t="shared" si="139"/>
        <v/>
      </c>
      <c r="AG115" s="135" t="str">
        <f t="shared" si="140"/>
        <v/>
      </c>
      <c r="AH115" s="245">
        <f>IF(OR(NOT(ISERROR(SEARCH("E", G115))),NOT(ISERROR(SEARCH("E", H115))), NOT(ISERROR(SEARCH("E", I115))), NOT(ISERROR(SEARCH("E", J115)))), IF(AB115=1, 0, 1), 0)</f>
        <v>0</v>
      </c>
      <c r="AI115" s="245">
        <f>IF(OR(NOT(ISERROR(SEARCH("E", G115))),NOT(ISERROR(SEARCH("E", H115))), NOT(ISERROR(SEARCH("E", I115))), NOT(ISERROR(SEARCH("E", J115)))), IF(AB115=1, 0, 1), 0)</f>
        <v>0</v>
      </c>
      <c r="AK115" s="132"/>
      <c r="AL115" s="317" t="s">
        <v>515</v>
      </c>
      <c r="AM115" s="317"/>
      <c r="AN115" s="134" t="s">
        <v>204</v>
      </c>
      <c r="AO115" s="75">
        <f t="shared" si="172"/>
        <v>0</v>
      </c>
      <c r="AP115" s="75">
        <f t="shared" si="172"/>
        <v>0</v>
      </c>
      <c r="AQ115" s="75">
        <f t="shared" si="172"/>
        <v>0</v>
      </c>
      <c r="AR115" s="128">
        <f>IF(OR(AND($T115&lt;&gt;"Y", AA115="N"), AND($U115="", AG115="N")), 1, 0)</f>
        <v>1</v>
      </c>
      <c r="AS115" s="245">
        <f t="shared" si="174"/>
        <v>1</v>
      </c>
      <c r="AU115" s="129"/>
      <c r="AV115" s="75"/>
      <c r="AW115" s="75"/>
      <c r="AX115" s="75" t="s">
        <v>499</v>
      </c>
      <c r="AY115" s="75"/>
      <c r="AZ115" s="75"/>
      <c r="BA115" s="75"/>
      <c r="BB115" s="75"/>
      <c r="BC115" s="128"/>
      <c r="BE115" s="129"/>
      <c r="BF115" s="75"/>
      <c r="BG115" s="75"/>
      <c r="BH115" s="75" t="s">
        <v>498</v>
      </c>
      <c r="BI115" s="75"/>
      <c r="BJ115" s="75"/>
      <c r="BK115" s="75"/>
      <c r="BL115" s="75"/>
      <c r="BM115" s="128"/>
      <c r="BO115" s="129" t="str">
        <f>IF(OR(AND(AU115="I", OR(Physical_Building="Y", Physical_Building="Partial")),AND(AV115="I", OR(ME_Plant="Y", ME_Plant="Partial")), AND(AW115="I", OR(Data_Floor="Y", Data_Floor="Partial")), AND(AX115="I", OR(Racks="Y", Racks="Partial")), AND(AY115="I", OR(IT_Equipment="Y", IT_Equipment="Partial")), AND(AZ115="I", OR(Operating_System="Y", Operating_System="Partial")), AND(BA115="I", OR(Software="Y", Software="Partial")), AND(BB115="I", OR(Business_Process="Y", Business_Process="Partial")), AND(BC115="I", Full_Control="Y")), "I", "")</f>
        <v>I</v>
      </c>
      <c r="BP115" s="128" t="str">
        <f>IF(OR(AND(BE115="E", OR(Physical_Building="N", Physical_Building="Partial")),AND(BF115="E", OR(ME_Plant="N", ME_Plant="Partial")), AND(BG115="E", OR(Data_Floor="N", Data_Floor="Partial")), AND(BH115="E", OR(Racks="N", Racks="Partial")), AND(BI115="E", OR(IT_Equipment="N", IT_Equipment="Partial")), AND(BJ115="E", OR(Operating_System="N", Operating_System="Partial")), AND(BK115="E", OR(Software="N", Software="Partial")), AND(BL115="E", OR(Business_Process="N", Business_Process="Partial")), AND(BM115="E", Full_Control="N")), "E", "")</f>
        <v/>
      </c>
      <c r="BQ115" s="128" t="str">
        <f>IF(BO115="I",IF(BP115="E","I &amp; E","I"),IF(BP115="E","E",""))</f>
        <v>I</v>
      </c>
      <c r="BS115" s="212" t="s">
        <v>506</v>
      </c>
      <c r="BT115" s="208" t="s">
        <v>507</v>
      </c>
      <c r="BU115" s="208"/>
      <c r="BV115" s="204" t="s">
        <v>5</v>
      </c>
    </row>
    <row r="116" spans="1:74">
      <c r="A116" s="3"/>
      <c r="B116" s="345"/>
      <c r="C116" s="75"/>
      <c r="D116" s="309"/>
      <c r="E116" s="279"/>
      <c r="F116" s="280"/>
      <c r="G116" s="157"/>
      <c r="H116" s="157"/>
      <c r="I116" s="157"/>
      <c r="J116" s="158"/>
      <c r="K116" s="75"/>
      <c r="L116" s="157"/>
      <c r="M116" s="75"/>
      <c r="N116" s="131"/>
      <c r="O116" s="240"/>
      <c r="P116" s="240"/>
      <c r="Q116" s="240"/>
      <c r="R116" s="240"/>
      <c r="T116" s="129"/>
      <c r="U116" s="128"/>
      <c r="V116" s="271"/>
      <c r="X116" s="129"/>
      <c r="Y116" s="75"/>
      <c r="Z116" s="75"/>
      <c r="AA116" s="128"/>
      <c r="AB116" s="271"/>
      <c r="AD116" s="129"/>
      <c r="AE116" s="75"/>
      <c r="AF116" s="75"/>
      <c r="AG116" s="128"/>
      <c r="AH116" s="271"/>
      <c r="AI116" s="271"/>
      <c r="AK116" s="129"/>
      <c r="AL116" s="75"/>
      <c r="AM116" s="75"/>
      <c r="AN116" s="131"/>
      <c r="AO116" s="75"/>
      <c r="AP116" s="75"/>
      <c r="AQ116" s="75"/>
      <c r="AR116" s="128"/>
      <c r="AS116" s="271"/>
      <c r="AU116" s="129"/>
      <c r="AV116" s="75"/>
      <c r="AW116" s="75"/>
      <c r="AX116" s="75"/>
      <c r="AY116" s="75"/>
      <c r="AZ116" s="75"/>
      <c r="BA116" s="75"/>
      <c r="BB116" s="75"/>
      <c r="BC116" s="128"/>
      <c r="BE116" s="129"/>
      <c r="BF116" s="75"/>
      <c r="BG116" s="75"/>
      <c r="BH116" s="75"/>
      <c r="BI116" s="75"/>
      <c r="BJ116" s="75"/>
      <c r="BK116" s="75"/>
      <c r="BL116" s="75"/>
      <c r="BM116" s="128"/>
      <c r="BO116" s="129"/>
      <c r="BP116" s="128"/>
      <c r="BQ116" s="128"/>
      <c r="BS116" s="212"/>
      <c r="BT116" s="208"/>
      <c r="BU116" s="208"/>
      <c r="BV116" s="204"/>
    </row>
    <row r="117" spans="1:74">
      <c r="A117" s="114" t="s">
        <v>188</v>
      </c>
      <c r="B117" s="115"/>
      <c r="D117" s="72" t="str">
        <f t="shared" si="127"/>
        <v/>
      </c>
      <c r="E117" s="282"/>
      <c r="F117" s="283"/>
      <c r="G117" s="154"/>
      <c r="H117" s="154"/>
      <c r="I117" s="154"/>
      <c r="J117" s="155"/>
      <c r="K117" s="117" t="str">
        <f t="shared" si="128"/>
        <v/>
      </c>
      <c r="L117" s="117" t="str">
        <f t="shared" si="129"/>
        <v/>
      </c>
      <c r="M117" s="117" t="str">
        <f t="shared" si="130"/>
        <v/>
      </c>
      <c r="N117" s="115" t="str">
        <f t="shared" si="131"/>
        <v/>
      </c>
      <c r="O117" s="273"/>
      <c r="P117" s="240"/>
      <c r="Q117" s="240"/>
      <c r="R117" s="240"/>
      <c r="T117" s="118" t="str">
        <f t="shared" si="132"/>
        <v/>
      </c>
      <c r="U117" s="119" t="str">
        <f t="shared" si="123"/>
        <v/>
      </c>
      <c r="V117" s="245"/>
      <c r="X117" s="118" t="str">
        <f t="shared" si="133"/>
        <v/>
      </c>
      <c r="Y117" s="117" t="str">
        <f t="shared" si="134"/>
        <v/>
      </c>
      <c r="Z117" s="117" t="str">
        <f t="shared" si="135"/>
        <v/>
      </c>
      <c r="AA117" s="119" t="str">
        <f t="shared" si="136"/>
        <v/>
      </c>
      <c r="AB117" s="245"/>
      <c r="AD117" s="118" t="str">
        <f t="shared" si="137"/>
        <v/>
      </c>
      <c r="AE117" s="117" t="str">
        <f t="shared" si="138"/>
        <v/>
      </c>
      <c r="AF117" s="117" t="str">
        <f t="shared" si="139"/>
        <v/>
      </c>
      <c r="AG117" s="119" t="str">
        <f t="shared" si="140"/>
        <v/>
      </c>
      <c r="AH117" s="245"/>
      <c r="AI117" s="245"/>
      <c r="AK117" s="118"/>
      <c r="AL117" s="117"/>
      <c r="AM117" s="117"/>
      <c r="AN117" s="115"/>
      <c r="AO117" s="75"/>
      <c r="AP117" s="75"/>
      <c r="AQ117" s="75"/>
      <c r="AR117" s="128"/>
      <c r="AS117" s="245"/>
      <c r="AU117" s="129"/>
      <c r="AV117" s="75"/>
      <c r="AW117" s="75"/>
      <c r="AX117" s="75"/>
      <c r="AY117" s="75"/>
      <c r="AZ117" s="75"/>
      <c r="BA117" s="75"/>
      <c r="BB117" s="75"/>
      <c r="BC117" s="128"/>
      <c r="BE117" s="129"/>
      <c r="BF117" s="75"/>
      <c r="BG117" s="75"/>
      <c r="BH117" s="75"/>
      <c r="BI117" s="75"/>
      <c r="BJ117" s="75"/>
      <c r="BK117" s="75"/>
      <c r="BL117" s="75"/>
      <c r="BM117" s="128"/>
      <c r="BO117" s="129" t="str">
        <f t="shared" si="141"/>
        <v/>
      </c>
      <c r="BP117" s="128" t="str">
        <f t="shared" si="142"/>
        <v/>
      </c>
      <c r="BQ117" s="128" t="str">
        <f t="shared" si="143"/>
        <v/>
      </c>
      <c r="BS117" s="212"/>
      <c r="BT117" s="208"/>
      <c r="BU117" s="208"/>
      <c r="BV117" s="204"/>
    </row>
    <row r="118" spans="1:74" ht="24.75" customHeight="1">
      <c r="A118" s="129" t="s">
        <v>36</v>
      </c>
      <c r="B118" s="345" t="s">
        <v>371</v>
      </c>
      <c r="C118" s="130">
        <v>5</v>
      </c>
      <c r="D118" s="72" t="str">
        <f t="shared" si="127"/>
        <v/>
      </c>
      <c r="E118" s="279"/>
      <c r="F118" s="280"/>
      <c r="G118" s="157"/>
      <c r="H118" s="157"/>
      <c r="I118" s="157"/>
      <c r="J118" s="158"/>
      <c r="K118" s="75" t="str">
        <f t="shared" si="128"/>
        <v/>
      </c>
      <c r="L118" s="75" t="str">
        <f t="shared" si="129"/>
        <v/>
      </c>
      <c r="M118" s="75" t="str">
        <f t="shared" si="130"/>
        <v/>
      </c>
      <c r="N118" s="131" t="str">
        <f t="shared" si="131"/>
        <v/>
      </c>
      <c r="O118" s="240"/>
      <c r="P118" s="240"/>
      <c r="Q118" s="240"/>
      <c r="R118" s="240"/>
      <c r="T118" s="129" t="str">
        <f t="shared" si="132"/>
        <v/>
      </c>
      <c r="U118" s="128" t="str">
        <f t="shared" si="123"/>
        <v/>
      </c>
      <c r="V118" s="245">
        <f t="shared" ref="V118:V125" si="175">IF(SUM(AB118, AH118)=0, IF(NOT(OR(T118="Y", U118="Y")), 0, 1), 0)</f>
        <v>0</v>
      </c>
      <c r="X118" s="129" t="str">
        <f t="shared" si="133"/>
        <v/>
      </c>
      <c r="Y118" s="75" t="str">
        <f t="shared" si="134"/>
        <v/>
      </c>
      <c r="Z118" s="75" t="str">
        <f t="shared" si="135"/>
        <v/>
      </c>
      <c r="AA118" s="128" t="str">
        <f t="shared" si="136"/>
        <v/>
      </c>
      <c r="AB118" s="245">
        <f t="shared" si="145"/>
        <v>0</v>
      </c>
      <c r="AD118" s="129" t="str">
        <f t="shared" si="137"/>
        <v/>
      </c>
      <c r="AE118" s="75" t="str">
        <f t="shared" si="138"/>
        <v/>
      </c>
      <c r="AF118" s="75" t="str">
        <f t="shared" si="139"/>
        <v/>
      </c>
      <c r="AG118" s="128" t="str">
        <f t="shared" si="140"/>
        <v/>
      </c>
      <c r="AH118" s="245">
        <f t="shared" si="146"/>
        <v>0</v>
      </c>
      <c r="AI118" s="245">
        <f t="shared" si="147"/>
        <v>0</v>
      </c>
      <c r="AK118" s="129"/>
      <c r="AL118" s="75"/>
      <c r="AM118" s="75"/>
      <c r="AN118" s="131"/>
      <c r="AO118" s="75">
        <f t="shared" ref="AO118:AQ125" si="176">IF(OR(AND($T118&lt;&gt;"Y", X118="N"), AND($U118&lt;&gt;"Y", AD118="N")), 1, 0)</f>
        <v>0</v>
      </c>
      <c r="AP118" s="75">
        <f t="shared" si="176"/>
        <v>0</v>
      </c>
      <c r="AQ118" s="75">
        <f t="shared" si="176"/>
        <v>0</v>
      </c>
      <c r="AR118" s="128">
        <f t="shared" si="150"/>
        <v>0</v>
      </c>
      <c r="AS118" s="245">
        <f t="shared" ref="AS118:AS125" si="177">IF(SUM(AO118:AR118)&gt;0, 1, 0)</f>
        <v>0</v>
      </c>
      <c r="AU118" s="129"/>
      <c r="AV118" s="75"/>
      <c r="AW118" s="75"/>
      <c r="AX118" s="75"/>
      <c r="AY118" s="75"/>
      <c r="AZ118" s="75"/>
      <c r="BA118" s="75"/>
      <c r="BB118" s="75"/>
      <c r="BC118" s="128"/>
      <c r="BE118" s="129"/>
      <c r="BF118" s="75"/>
      <c r="BG118" s="75"/>
      <c r="BH118" s="75"/>
      <c r="BI118" s="75"/>
      <c r="BJ118" s="75"/>
      <c r="BK118" s="75"/>
      <c r="BL118" s="75"/>
      <c r="BM118" s="128"/>
      <c r="BO118" s="129" t="str">
        <f t="shared" si="141"/>
        <v/>
      </c>
      <c r="BP118" s="128" t="str">
        <f t="shared" si="142"/>
        <v/>
      </c>
      <c r="BQ118" s="128" t="str">
        <f t="shared" si="143"/>
        <v/>
      </c>
      <c r="BS118" s="212"/>
      <c r="BT118" s="208"/>
      <c r="BU118" s="208"/>
      <c r="BV118" s="204"/>
    </row>
    <row r="119" spans="1:74" ht="27" customHeight="1">
      <c r="A119" s="129" t="s">
        <v>37</v>
      </c>
      <c r="B119" s="345" t="s">
        <v>372</v>
      </c>
      <c r="C119" s="130">
        <v>5</v>
      </c>
      <c r="D119" s="72" t="str">
        <f t="shared" si="127"/>
        <v/>
      </c>
      <c r="E119" s="279"/>
      <c r="F119" s="280"/>
      <c r="G119" s="157"/>
      <c r="H119" s="157"/>
      <c r="I119" s="157"/>
      <c r="J119" s="158"/>
      <c r="K119" s="75" t="str">
        <f t="shared" si="128"/>
        <v/>
      </c>
      <c r="L119" s="75" t="str">
        <f t="shared" si="129"/>
        <v/>
      </c>
      <c r="M119" s="75" t="str">
        <f t="shared" si="130"/>
        <v/>
      </c>
      <c r="N119" s="131" t="str">
        <f t="shared" si="131"/>
        <v/>
      </c>
      <c r="O119" s="240"/>
      <c r="P119" s="240"/>
      <c r="Q119" s="240"/>
      <c r="R119" s="240"/>
      <c r="T119" s="129" t="str">
        <f t="shared" si="132"/>
        <v/>
      </c>
      <c r="U119" s="128" t="str">
        <f t="shared" si="123"/>
        <v/>
      </c>
      <c r="V119" s="245">
        <f t="shared" si="175"/>
        <v>0</v>
      </c>
      <c r="X119" s="129" t="str">
        <f t="shared" si="133"/>
        <v/>
      </c>
      <c r="Y119" s="75" t="str">
        <f t="shared" si="134"/>
        <v/>
      </c>
      <c r="Z119" s="75" t="str">
        <f t="shared" si="135"/>
        <v/>
      </c>
      <c r="AA119" s="128" t="str">
        <f t="shared" si="136"/>
        <v/>
      </c>
      <c r="AB119" s="245">
        <f t="shared" si="145"/>
        <v>0</v>
      </c>
      <c r="AD119" s="129" t="str">
        <f t="shared" si="137"/>
        <v/>
      </c>
      <c r="AE119" s="75" t="str">
        <f t="shared" si="138"/>
        <v/>
      </c>
      <c r="AF119" s="75" t="str">
        <f t="shared" si="139"/>
        <v/>
      </c>
      <c r="AG119" s="128" t="str">
        <f t="shared" si="140"/>
        <v/>
      </c>
      <c r="AH119" s="245">
        <f t="shared" si="146"/>
        <v>0</v>
      </c>
      <c r="AI119" s="245">
        <f t="shared" si="147"/>
        <v>0</v>
      </c>
      <c r="AK119" s="129"/>
      <c r="AL119" s="75"/>
      <c r="AM119" s="75"/>
      <c r="AN119" s="131"/>
      <c r="AO119" s="75">
        <f t="shared" si="176"/>
        <v>0</v>
      </c>
      <c r="AP119" s="75">
        <f t="shared" si="176"/>
        <v>0</v>
      </c>
      <c r="AQ119" s="75">
        <f t="shared" si="176"/>
        <v>0</v>
      </c>
      <c r="AR119" s="128">
        <f t="shared" si="150"/>
        <v>0</v>
      </c>
      <c r="AS119" s="245">
        <f t="shared" si="177"/>
        <v>0</v>
      </c>
      <c r="AU119" s="129"/>
      <c r="AV119" s="75"/>
      <c r="AW119" s="75"/>
      <c r="AX119" s="75"/>
      <c r="AY119" s="75"/>
      <c r="AZ119" s="75"/>
      <c r="BA119" s="75"/>
      <c r="BB119" s="75"/>
      <c r="BC119" s="128"/>
      <c r="BE119" s="129"/>
      <c r="BF119" s="75"/>
      <c r="BG119" s="75"/>
      <c r="BH119" s="75"/>
      <c r="BI119" s="75"/>
      <c r="BJ119" s="75"/>
      <c r="BK119" s="75"/>
      <c r="BL119" s="75"/>
      <c r="BM119" s="128"/>
      <c r="BO119" s="129" t="str">
        <f t="shared" si="141"/>
        <v/>
      </c>
      <c r="BP119" s="128" t="str">
        <f t="shared" si="142"/>
        <v/>
      </c>
      <c r="BQ119" s="128" t="str">
        <f t="shared" si="143"/>
        <v/>
      </c>
      <c r="BS119" s="212"/>
      <c r="BT119" s="208"/>
      <c r="BU119" s="208"/>
      <c r="BV119" s="204"/>
    </row>
    <row r="120" spans="1:74" ht="27" customHeight="1">
      <c r="A120" s="129" t="s">
        <v>38</v>
      </c>
      <c r="B120" s="345" t="s">
        <v>582</v>
      </c>
      <c r="C120" s="130">
        <v>5</v>
      </c>
      <c r="D120" s="72"/>
      <c r="E120" s="85"/>
      <c r="F120" s="281"/>
      <c r="J120" s="136"/>
      <c r="K120" s="75" t="str">
        <f t="shared" si="128"/>
        <v/>
      </c>
      <c r="L120" t="str">
        <f t="shared" si="129"/>
        <v/>
      </c>
      <c r="M120" t="str">
        <f t="shared" si="130"/>
        <v/>
      </c>
      <c r="N120" s="136" t="str">
        <f t="shared" si="131"/>
        <v/>
      </c>
      <c r="O120" s="269"/>
      <c r="P120" s="270"/>
      <c r="Q120" s="270" t="str">
        <f>IF(AND(E120="", F120=""), "", "Please describe the actions being taken to achieve the Implementation of this practice here")</f>
        <v/>
      </c>
      <c r="R120" s="110" t="str">
        <f>IF(OR(K120="E", K120="I &amp; E", L120="E", L120="I &amp; E", M120="E", M120="I &amp; E", N120="E", N120="I &amp; E"), "Please describe the endorsing actions taken for this practice here", "")</f>
        <v/>
      </c>
      <c r="T120" s="111" t="str">
        <f t="shared" si="132"/>
        <v/>
      </c>
      <c r="U120" s="110" t="str">
        <f t="shared" si="123"/>
        <v/>
      </c>
      <c r="V120" s="245">
        <f t="shared" si="175"/>
        <v>0</v>
      </c>
      <c r="X120" s="129" t="str">
        <f t="shared" si="133"/>
        <v/>
      </c>
      <c r="Y120" s="75" t="str">
        <f t="shared" si="134"/>
        <v/>
      </c>
      <c r="Z120" s="75" t="str">
        <f t="shared" si="135"/>
        <v/>
      </c>
      <c r="AA120" s="128" t="str">
        <f t="shared" si="136"/>
        <v/>
      </c>
      <c r="AB120" s="245">
        <f t="shared" si="145"/>
        <v>0</v>
      </c>
      <c r="AD120" s="129" t="str">
        <f t="shared" si="137"/>
        <v/>
      </c>
      <c r="AE120" s="75" t="str">
        <f t="shared" si="138"/>
        <v/>
      </c>
      <c r="AF120" s="75" t="str">
        <f t="shared" si="139"/>
        <v/>
      </c>
      <c r="AG120" s="128" t="str">
        <f t="shared" si="140"/>
        <v/>
      </c>
      <c r="AH120" s="245">
        <f t="shared" si="146"/>
        <v>0</v>
      </c>
      <c r="AI120" s="245">
        <f t="shared" si="147"/>
        <v>0</v>
      </c>
      <c r="AK120" s="129"/>
      <c r="AL120" s="75"/>
      <c r="AM120" s="75"/>
      <c r="AN120" s="131"/>
      <c r="AO120" s="75">
        <f t="shared" si="176"/>
        <v>0</v>
      </c>
      <c r="AP120" s="75">
        <f t="shared" si="176"/>
        <v>0</v>
      </c>
      <c r="AQ120" s="75">
        <f t="shared" si="176"/>
        <v>0</v>
      </c>
      <c r="AR120" s="128">
        <f t="shared" si="150"/>
        <v>0</v>
      </c>
      <c r="AS120" s="245">
        <f t="shared" si="177"/>
        <v>0</v>
      </c>
      <c r="AU120" s="129"/>
      <c r="AV120" s="75"/>
      <c r="AW120" s="75"/>
      <c r="AX120" s="75"/>
      <c r="AY120" s="75"/>
      <c r="AZ120" s="75"/>
      <c r="BA120" s="75"/>
      <c r="BB120" s="75"/>
      <c r="BC120" s="128"/>
      <c r="BE120" s="129"/>
      <c r="BF120" s="75"/>
      <c r="BG120" s="75"/>
      <c r="BH120" s="75"/>
      <c r="BI120" s="75"/>
      <c r="BJ120" s="75"/>
      <c r="BK120" s="75"/>
      <c r="BL120" s="75"/>
      <c r="BM120" s="128"/>
      <c r="BO120" s="129" t="str">
        <f t="shared" si="141"/>
        <v/>
      </c>
      <c r="BP120" s="128" t="str">
        <f t="shared" si="142"/>
        <v/>
      </c>
      <c r="BQ120" s="128" t="str">
        <f t="shared" si="143"/>
        <v/>
      </c>
      <c r="BS120" s="212"/>
      <c r="BT120" s="208"/>
      <c r="BU120" s="208"/>
      <c r="BV120" s="204" t="s">
        <v>26</v>
      </c>
    </row>
    <row r="121" spans="1:74" ht="27" customHeight="1">
      <c r="A121" s="129" t="s">
        <v>39</v>
      </c>
      <c r="B121" s="345" t="s">
        <v>583</v>
      </c>
      <c r="C121" s="130">
        <v>4</v>
      </c>
      <c r="D121" s="72"/>
      <c r="E121" s="85"/>
      <c r="F121" s="281"/>
      <c r="J121" s="136"/>
      <c r="K121" s="75" t="str">
        <f t="shared" si="128"/>
        <v/>
      </c>
      <c r="L121" t="str">
        <f t="shared" si="129"/>
        <v/>
      </c>
      <c r="M121" t="str">
        <f t="shared" si="130"/>
        <v/>
      </c>
      <c r="N121" s="136" t="str">
        <f t="shared" si="131"/>
        <v/>
      </c>
      <c r="O121" s="269"/>
      <c r="P121" s="270"/>
      <c r="Q121" s="270" t="str">
        <f>IF(AND(E121="", F121=""), "", "Please describe the actions being taken to achieve the Implementation of this practice here")</f>
        <v/>
      </c>
      <c r="R121" s="110" t="str">
        <f>IF(OR(K121="E", K121="I &amp; E", L121="E", L121="I &amp; E", M121="E", M121="I &amp; E", N121="E", N121="I &amp; E"), "Please describe the endorsing actions taken for this practice here", "")</f>
        <v/>
      </c>
      <c r="T121" s="111" t="str">
        <f t="shared" si="132"/>
        <v/>
      </c>
      <c r="U121" s="110" t="str">
        <f t="shared" si="123"/>
        <v/>
      </c>
      <c r="V121" s="245">
        <f t="shared" si="175"/>
        <v>0</v>
      </c>
      <c r="X121" s="129" t="str">
        <f t="shared" si="133"/>
        <v/>
      </c>
      <c r="Y121" s="75" t="str">
        <f t="shared" si="134"/>
        <v/>
      </c>
      <c r="Z121" s="75" t="str">
        <f t="shared" si="135"/>
        <v/>
      </c>
      <c r="AA121" s="128" t="str">
        <f t="shared" si="136"/>
        <v/>
      </c>
      <c r="AB121" s="245">
        <f t="shared" si="145"/>
        <v>0</v>
      </c>
      <c r="AD121" s="129" t="str">
        <f t="shared" si="137"/>
        <v/>
      </c>
      <c r="AE121" s="75" t="str">
        <f t="shared" si="138"/>
        <v/>
      </c>
      <c r="AF121" s="75" t="str">
        <f t="shared" si="139"/>
        <v/>
      </c>
      <c r="AG121" s="128" t="str">
        <f t="shared" si="140"/>
        <v/>
      </c>
      <c r="AH121" s="245">
        <f t="shared" si="146"/>
        <v>0</v>
      </c>
      <c r="AI121" s="245">
        <f t="shared" si="147"/>
        <v>0</v>
      </c>
      <c r="AK121" s="129"/>
      <c r="AL121" s="75"/>
      <c r="AM121" s="75"/>
      <c r="AN121" s="131"/>
      <c r="AO121" s="75">
        <f t="shared" si="176"/>
        <v>0</v>
      </c>
      <c r="AP121" s="75">
        <f t="shared" si="176"/>
        <v>0</v>
      </c>
      <c r="AQ121" s="75">
        <f t="shared" si="176"/>
        <v>0</v>
      </c>
      <c r="AR121" s="128">
        <f t="shared" si="150"/>
        <v>0</v>
      </c>
      <c r="AS121" s="245">
        <f t="shared" si="177"/>
        <v>0</v>
      </c>
      <c r="AU121" s="129"/>
      <c r="AV121" s="75"/>
      <c r="AW121" s="75"/>
      <c r="AX121" s="75"/>
      <c r="AY121" s="75"/>
      <c r="AZ121" s="75"/>
      <c r="BA121" s="75"/>
      <c r="BB121" s="75"/>
      <c r="BC121" s="128"/>
      <c r="BE121" s="129"/>
      <c r="BF121" s="75"/>
      <c r="BG121" s="75"/>
      <c r="BH121" s="75"/>
      <c r="BI121" s="75"/>
      <c r="BJ121" s="75"/>
      <c r="BK121" s="75"/>
      <c r="BL121" s="75"/>
      <c r="BM121" s="128"/>
      <c r="BO121" s="129" t="str">
        <f t="shared" si="141"/>
        <v/>
      </c>
      <c r="BP121" s="128" t="str">
        <f t="shared" si="142"/>
        <v/>
      </c>
      <c r="BQ121" s="128" t="str">
        <f t="shared" si="143"/>
        <v/>
      </c>
      <c r="BS121" s="212"/>
      <c r="BT121" s="208"/>
      <c r="BU121" s="208"/>
      <c r="BV121" s="204" t="s">
        <v>26</v>
      </c>
    </row>
    <row r="122" spans="1:74" ht="27" customHeight="1">
      <c r="A122" s="129" t="s">
        <v>584</v>
      </c>
      <c r="B122" s="345" t="s">
        <v>585</v>
      </c>
      <c r="C122" s="130">
        <v>3</v>
      </c>
      <c r="D122" s="72"/>
      <c r="E122" s="85"/>
      <c r="F122" s="281"/>
      <c r="J122" s="136"/>
      <c r="K122" s="75" t="str">
        <f t="shared" si="128"/>
        <v/>
      </c>
      <c r="L122" t="str">
        <f t="shared" si="129"/>
        <v/>
      </c>
      <c r="M122" t="str">
        <f t="shared" si="130"/>
        <v/>
      </c>
      <c r="N122" s="136" t="str">
        <f t="shared" si="131"/>
        <v/>
      </c>
      <c r="O122" s="269"/>
      <c r="P122" s="270"/>
      <c r="Q122" s="270" t="str">
        <f>IF(AND(E122="", F122=""), "", "Please describe the actions being taken to achieve the Implementation of this practice here")</f>
        <v/>
      </c>
      <c r="R122" s="110" t="str">
        <f>IF(OR(K122="E", K122="I &amp; E", L122="E", L122="I &amp; E", M122="E", M122="I &amp; E", N122="E", N122="I &amp; E"), "Please describe the endorsing actions taken for this practice here", "")</f>
        <v/>
      </c>
      <c r="T122" s="111" t="str">
        <f t="shared" si="132"/>
        <v/>
      </c>
      <c r="U122" s="110" t="str">
        <f t="shared" si="123"/>
        <v/>
      </c>
      <c r="V122" s="245">
        <f t="shared" si="175"/>
        <v>0</v>
      </c>
      <c r="X122" s="129" t="str">
        <f t="shared" si="133"/>
        <v/>
      </c>
      <c r="Y122" s="75" t="str">
        <f t="shared" si="134"/>
        <v/>
      </c>
      <c r="Z122" s="75" t="str">
        <f t="shared" si="135"/>
        <v/>
      </c>
      <c r="AA122" s="128" t="str">
        <f t="shared" si="136"/>
        <v/>
      </c>
      <c r="AB122" s="245">
        <f t="shared" si="145"/>
        <v>0</v>
      </c>
      <c r="AD122" s="129" t="str">
        <f t="shared" si="137"/>
        <v/>
      </c>
      <c r="AE122" s="75" t="str">
        <f t="shared" si="138"/>
        <v/>
      </c>
      <c r="AF122" s="75" t="str">
        <f t="shared" si="139"/>
        <v/>
      </c>
      <c r="AG122" s="128" t="str">
        <f t="shared" si="140"/>
        <v/>
      </c>
      <c r="AH122" s="245">
        <f t="shared" si="146"/>
        <v>0</v>
      </c>
      <c r="AI122" s="245">
        <f t="shared" si="147"/>
        <v>0</v>
      </c>
      <c r="AK122" s="129"/>
      <c r="AL122" s="75"/>
      <c r="AM122" s="75"/>
      <c r="AN122" s="131"/>
      <c r="AO122" s="75">
        <f t="shared" si="176"/>
        <v>0</v>
      </c>
      <c r="AP122" s="75">
        <f t="shared" si="176"/>
        <v>0</v>
      </c>
      <c r="AQ122" s="75">
        <f t="shared" si="176"/>
        <v>0</v>
      </c>
      <c r="AR122" s="128">
        <f t="shared" si="150"/>
        <v>0</v>
      </c>
      <c r="AS122" s="245">
        <f t="shared" si="177"/>
        <v>0</v>
      </c>
      <c r="AU122" s="129"/>
      <c r="AV122" s="75"/>
      <c r="AW122" s="75"/>
      <c r="AX122" s="75"/>
      <c r="AY122" s="75"/>
      <c r="AZ122" s="75"/>
      <c r="BA122" s="75"/>
      <c r="BB122" s="75"/>
      <c r="BC122" s="128"/>
      <c r="BE122" s="129"/>
      <c r="BF122" s="75"/>
      <c r="BG122" s="75"/>
      <c r="BH122" s="75"/>
      <c r="BI122" s="75"/>
      <c r="BJ122" s="75"/>
      <c r="BK122" s="75"/>
      <c r="BL122" s="75"/>
      <c r="BM122" s="128"/>
      <c r="BO122" s="129" t="str">
        <f t="shared" si="141"/>
        <v/>
      </c>
      <c r="BP122" s="128" t="str">
        <f t="shared" si="142"/>
        <v/>
      </c>
      <c r="BQ122" s="128" t="str">
        <f t="shared" si="143"/>
        <v/>
      </c>
      <c r="BS122" s="212"/>
      <c r="BT122" s="208"/>
      <c r="BU122" s="208"/>
      <c r="BV122" s="204" t="s">
        <v>26</v>
      </c>
    </row>
    <row r="123" spans="1:74" ht="27" customHeight="1">
      <c r="A123" s="129" t="s">
        <v>586</v>
      </c>
      <c r="B123" s="345" t="s">
        <v>587</v>
      </c>
      <c r="C123" s="130">
        <v>3</v>
      </c>
      <c r="D123" s="72"/>
      <c r="E123" s="85"/>
      <c r="F123" s="281"/>
      <c r="J123" s="136"/>
      <c r="K123" s="75" t="str">
        <f t="shared" si="128"/>
        <v/>
      </c>
      <c r="L123" t="str">
        <f t="shared" si="129"/>
        <v/>
      </c>
      <c r="M123" t="str">
        <f t="shared" si="130"/>
        <v/>
      </c>
      <c r="N123" s="136" t="str">
        <f t="shared" si="131"/>
        <v/>
      </c>
      <c r="O123" s="269"/>
      <c r="P123" s="270"/>
      <c r="Q123" s="270" t="str">
        <f>IF(AND(E123="", F123=""), "", "Please describe the actions being taken to achieve the Implementation of this practice here")</f>
        <v/>
      </c>
      <c r="R123" s="110" t="str">
        <f>IF(OR(K123="E", K123="I &amp; E", L123="E", L123="I &amp; E", M123="E", M123="I &amp; E", N123="E", N123="I &amp; E"), "Please describe the endorsing actions taken for this practice here", "")</f>
        <v/>
      </c>
      <c r="T123" s="111" t="str">
        <f t="shared" si="132"/>
        <v/>
      </c>
      <c r="U123" s="110" t="str">
        <f t="shared" si="123"/>
        <v/>
      </c>
      <c r="V123" s="245">
        <f t="shared" si="175"/>
        <v>0</v>
      </c>
      <c r="X123" s="129" t="str">
        <f t="shared" si="133"/>
        <v/>
      </c>
      <c r="Y123" s="75" t="str">
        <f t="shared" si="134"/>
        <v/>
      </c>
      <c r="Z123" s="75" t="str">
        <f t="shared" si="135"/>
        <v/>
      </c>
      <c r="AA123" s="128" t="str">
        <f t="shared" si="136"/>
        <v/>
      </c>
      <c r="AB123" s="245">
        <f t="shared" si="145"/>
        <v>0</v>
      </c>
      <c r="AD123" s="129" t="str">
        <f t="shared" si="137"/>
        <v/>
      </c>
      <c r="AE123" s="75" t="str">
        <f t="shared" si="138"/>
        <v/>
      </c>
      <c r="AF123" s="75" t="str">
        <f t="shared" si="139"/>
        <v/>
      </c>
      <c r="AG123" s="128" t="str">
        <f t="shared" si="140"/>
        <v/>
      </c>
      <c r="AH123" s="245">
        <f t="shared" si="146"/>
        <v>0</v>
      </c>
      <c r="AI123" s="245">
        <f t="shared" si="147"/>
        <v>0</v>
      </c>
      <c r="AK123" s="129"/>
      <c r="AL123" s="75"/>
      <c r="AM123" s="75"/>
      <c r="AN123" s="131"/>
      <c r="AO123" s="75">
        <f t="shared" si="176"/>
        <v>0</v>
      </c>
      <c r="AP123" s="75">
        <f t="shared" si="176"/>
        <v>0</v>
      </c>
      <c r="AQ123" s="75">
        <f t="shared" si="176"/>
        <v>0</v>
      </c>
      <c r="AR123" s="128">
        <f t="shared" si="150"/>
        <v>0</v>
      </c>
      <c r="AS123" s="245">
        <f t="shared" si="177"/>
        <v>0</v>
      </c>
      <c r="AU123" s="129"/>
      <c r="AV123" s="75"/>
      <c r="AW123" s="75"/>
      <c r="AX123" s="75"/>
      <c r="AY123" s="75"/>
      <c r="AZ123" s="75"/>
      <c r="BA123" s="75"/>
      <c r="BB123" s="75"/>
      <c r="BC123" s="128"/>
      <c r="BE123" s="129"/>
      <c r="BF123" s="75"/>
      <c r="BG123" s="75"/>
      <c r="BH123" s="75"/>
      <c r="BI123" s="75"/>
      <c r="BJ123" s="75"/>
      <c r="BK123" s="75"/>
      <c r="BL123" s="75"/>
      <c r="BM123" s="128"/>
      <c r="BO123" s="129" t="str">
        <f t="shared" si="141"/>
        <v/>
      </c>
      <c r="BP123" s="128" t="str">
        <f t="shared" si="142"/>
        <v/>
      </c>
      <c r="BQ123" s="128" t="str">
        <f t="shared" si="143"/>
        <v/>
      </c>
      <c r="BS123" s="212"/>
      <c r="BT123" s="208"/>
      <c r="BU123" s="208"/>
      <c r="BV123" s="204" t="s">
        <v>26</v>
      </c>
    </row>
    <row r="124" spans="1:74" ht="24" customHeight="1">
      <c r="A124" s="129" t="s">
        <v>588</v>
      </c>
      <c r="B124" s="345" t="s">
        <v>589</v>
      </c>
      <c r="C124" s="130">
        <v>1</v>
      </c>
      <c r="D124" s="72"/>
      <c r="E124" s="85"/>
      <c r="F124" s="281"/>
      <c r="J124" s="136"/>
      <c r="K124" s="75" t="str">
        <f t="shared" si="128"/>
        <v/>
      </c>
      <c r="L124" t="str">
        <f t="shared" si="129"/>
        <v/>
      </c>
      <c r="M124" t="str">
        <f t="shared" si="130"/>
        <v/>
      </c>
      <c r="N124" s="136" t="str">
        <f t="shared" si="131"/>
        <v/>
      </c>
      <c r="O124" s="269"/>
      <c r="P124" s="270"/>
      <c r="Q124" s="270" t="str">
        <f>IF(AND(E124="", F124=""), "", "Please describe the actions being taken to achieve the Implementation of this practice here")</f>
        <v/>
      </c>
      <c r="R124" s="110" t="str">
        <f>IF(OR(K124="E", K124="I &amp; E", L124="E", L124="I &amp; E", M124="E", M124="I &amp; E", N124="E", N124="I &amp; E"), "Please describe the endorsing actions taken for this practice here", "")</f>
        <v/>
      </c>
      <c r="T124" s="111" t="str">
        <f t="shared" si="132"/>
        <v/>
      </c>
      <c r="U124" s="110" t="str">
        <f t="shared" si="123"/>
        <v/>
      </c>
      <c r="V124" s="245">
        <f t="shared" si="175"/>
        <v>0</v>
      </c>
      <c r="X124" s="129" t="str">
        <f t="shared" si="133"/>
        <v/>
      </c>
      <c r="Y124" s="75" t="str">
        <f t="shared" si="134"/>
        <v/>
      </c>
      <c r="Z124" s="75" t="str">
        <f t="shared" si="135"/>
        <v/>
      </c>
      <c r="AA124" s="128" t="str">
        <f t="shared" si="136"/>
        <v/>
      </c>
      <c r="AB124" s="245">
        <f t="shared" si="145"/>
        <v>0</v>
      </c>
      <c r="AD124" s="129" t="str">
        <f t="shared" si="137"/>
        <v/>
      </c>
      <c r="AE124" s="75" t="str">
        <f t="shared" si="138"/>
        <v/>
      </c>
      <c r="AF124" s="75" t="str">
        <f t="shared" si="139"/>
        <v/>
      </c>
      <c r="AG124" s="128" t="str">
        <f t="shared" si="140"/>
        <v/>
      </c>
      <c r="AH124" s="245">
        <f t="shared" si="146"/>
        <v>0</v>
      </c>
      <c r="AI124" s="245">
        <f t="shared" si="147"/>
        <v>0</v>
      </c>
      <c r="AK124" s="129"/>
      <c r="AL124" s="75"/>
      <c r="AM124" s="75"/>
      <c r="AN124" s="131"/>
      <c r="AO124" s="75">
        <f t="shared" si="176"/>
        <v>0</v>
      </c>
      <c r="AP124" s="75">
        <f t="shared" si="176"/>
        <v>0</v>
      </c>
      <c r="AQ124" s="75">
        <f t="shared" si="176"/>
        <v>0</v>
      </c>
      <c r="AR124" s="128">
        <f t="shared" si="150"/>
        <v>0</v>
      </c>
      <c r="AS124" s="245">
        <f t="shared" si="177"/>
        <v>0</v>
      </c>
      <c r="AU124" s="129"/>
      <c r="AV124" s="75"/>
      <c r="AW124" s="75"/>
      <c r="AX124" s="75"/>
      <c r="AY124" s="75"/>
      <c r="AZ124" s="75"/>
      <c r="BA124" s="75"/>
      <c r="BB124" s="75"/>
      <c r="BC124" s="128"/>
      <c r="BE124" s="129"/>
      <c r="BF124" s="75"/>
      <c r="BG124" s="75"/>
      <c r="BH124" s="75"/>
      <c r="BI124" s="75"/>
      <c r="BJ124" s="75"/>
      <c r="BK124" s="75"/>
      <c r="BL124" s="75"/>
      <c r="BM124" s="128"/>
      <c r="BO124" s="129" t="str">
        <f t="shared" si="141"/>
        <v/>
      </c>
      <c r="BP124" s="128" t="str">
        <f t="shared" si="142"/>
        <v/>
      </c>
      <c r="BQ124" s="128" t="str">
        <f t="shared" si="143"/>
        <v/>
      </c>
      <c r="BS124" s="212"/>
      <c r="BT124" s="208"/>
      <c r="BU124" s="208"/>
      <c r="BV124" s="204" t="s">
        <v>26</v>
      </c>
    </row>
    <row r="125" spans="1:74" ht="25.5" customHeight="1">
      <c r="A125" s="311" t="s">
        <v>628</v>
      </c>
      <c r="B125" s="346" t="s">
        <v>629</v>
      </c>
      <c r="C125" s="312">
        <v>5</v>
      </c>
      <c r="D125" s="72" t="str">
        <f>IF(BQ125="", "", IF(AS125=1, "N", "Y"))</f>
        <v>N</v>
      </c>
      <c r="E125" s="313"/>
      <c r="F125" s="314"/>
      <c r="G125" s="315"/>
      <c r="H125" s="315"/>
      <c r="I125" s="315"/>
      <c r="J125" s="316"/>
      <c r="K125" s="340" t="str">
        <f t="shared" si="128"/>
        <v/>
      </c>
      <c r="L125" s="317"/>
      <c r="M125" s="317"/>
      <c r="N125" s="318" t="s">
        <v>499</v>
      </c>
      <c r="O125" s="319"/>
      <c r="P125" s="319"/>
      <c r="Q125" s="319"/>
      <c r="R125" s="319"/>
      <c r="T125" s="311"/>
      <c r="U125" s="322"/>
      <c r="V125" s="245">
        <f t="shared" si="175"/>
        <v>0</v>
      </c>
      <c r="X125" s="311"/>
      <c r="Y125" s="317"/>
      <c r="Z125" s="317"/>
      <c r="AA125" s="322" t="str">
        <f t="shared" si="136"/>
        <v>N</v>
      </c>
      <c r="AB125" s="245">
        <f t="shared" si="145"/>
        <v>0</v>
      </c>
      <c r="AD125" s="311"/>
      <c r="AE125" s="317"/>
      <c r="AF125" s="317"/>
      <c r="AG125" s="322"/>
      <c r="AH125" s="245">
        <f>IF(OR(NOT(ISERROR(SEARCH("E", G125))),NOT(ISERROR(SEARCH("E", H125))), NOT(ISERROR(SEARCH("E", I125))), NOT(ISERROR(SEARCH("E", J125)))), IF(AB125=1, 0, 1), 0)</f>
        <v>0</v>
      </c>
      <c r="AI125" s="245">
        <f>IF(OR(NOT(ISERROR(SEARCH("E", G125))),NOT(ISERROR(SEARCH("E", H125))), NOT(ISERROR(SEARCH("E", I125))), NOT(ISERROR(SEARCH("E", J125)))), IF(AB125=1, 0, 1), 0)</f>
        <v>0</v>
      </c>
      <c r="AK125" s="311"/>
      <c r="AL125" s="317"/>
      <c r="AM125" s="317"/>
      <c r="AN125" s="318" t="s">
        <v>204</v>
      </c>
      <c r="AO125" s="75">
        <f t="shared" si="176"/>
        <v>0</v>
      </c>
      <c r="AP125" s="75">
        <f t="shared" si="176"/>
        <v>0</v>
      </c>
      <c r="AQ125" s="75">
        <f t="shared" si="176"/>
        <v>0</v>
      </c>
      <c r="AR125" s="128">
        <f t="shared" si="150"/>
        <v>1</v>
      </c>
      <c r="AS125" s="245">
        <f t="shared" si="177"/>
        <v>1</v>
      </c>
      <c r="AU125" s="129"/>
      <c r="AV125" s="75" t="s">
        <v>499</v>
      </c>
      <c r="AW125" s="75"/>
      <c r="AX125" s="75"/>
      <c r="AY125" s="75"/>
      <c r="AZ125" s="75"/>
      <c r="BA125" s="75"/>
      <c r="BB125" s="75"/>
      <c r="BC125" s="128"/>
      <c r="BE125" s="129"/>
      <c r="BF125" s="75" t="s">
        <v>498</v>
      </c>
      <c r="BG125" s="75"/>
      <c r="BH125" s="75"/>
      <c r="BI125" s="75"/>
      <c r="BJ125" s="75"/>
      <c r="BK125" s="75"/>
      <c r="BL125" s="75"/>
      <c r="BM125" s="128"/>
      <c r="BO125" s="129" t="s">
        <v>499</v>
      </c>
      <c r="BP125" s="128"/>
      <c r="BQ125" s="128" t="s">
        <v>499</v>
      </c>
      <c r="BS125" s="212"/>
      <c r="BT125" s="208"/>
      <c r="BU125" s="208"/>
      <c r="BV125" s="204"/>
    </row>
    <row r="126" spans="1:74">
      <c r="A126" s="129"/>
      <c r="B126" s="345"/>
      <c r="C126" s="130"/>
      <c r="D126" s="72" t="str">
        <f t="shared" si="127"/>
        <v/>
      </c>
      <c r="E126" s="279"/>
      <c r="F126" s="280"/>
      <c r="G126" s="157"/>
      <c r="H126" s="157"/>
      <c r="I126" s="157"/>
      <c r="J126" s="158"/>
      <c r="K126" s="75" t="str">
        <f t="shared" si="128"/>
        <v/>
      </c>
      <c r="L126" s="75" t="str">
        <f t="shared" si="129"/>
        <v/>
      </c>
      <c r="M126" s="75" t="str">
        <f t="shared" si="130"/>
        <v/>
      </c>
      <c r="N126" s="131" t="str">
        <f t="shared" si="131"/>
        <v/>
      </c>
      <c r="O126" s="240"/>
      <c r="P126" s="240"/>
      <c r="Q126" s="240"/>
      <c r="R126" s="240"/>
      <c r="T126" s="129" t="str">
        <f t="shared" si="132"/>
        <v/>
      </c>
      <c r="U126" s="128" t="str">
        <f t="shared" si="123"/>
        <v/>
      </c>
      <c r="V126" s="245"/>
      <c r="X126" s="129" t="str">
        <f t="shared" si="133"/>
        <v/>
      </c>
      <c r="Y126" s="75" t="str">
        <f t="shared" si="134"/>
        <v/>
      </c>
      <c r="Z126" s="75" t="str">
        <f t="shared" si="135"/>
        <v/>
      </c>
      <c r="AA126" s="128" t="str">
        <f t="shared" si="136"/>
        <v/>
      </c>
      <c r="AB126" s="245"/>
      <c r="AD126" s="129" t="str">
        <f t="shared" si="137"/>
        <v/>
      </c>
      <c r="AE126" s="75" t="str">
        <f t="shared" si="138"/>
        <v/>
      </c>
      <c r="AF126" s="75" t="str">
        <f t="shared" si="139"/>
        <v/>
      </c>
      <c r="AG126" s="128" t="str">
        <f t="shared" si="140"/>
        <v/>
      </c>
      <c r="AH126" s="245"/>
      <c r="AI126" s="245"/>
      <c r="AK126" s="129"/>
      <c r="AL126" s="75"/>
      <c r="AM126" s="75"/>
      <c r="AN126" s="131"/>
      <c r="AO126" s="75"/>
      <c r="AP126" s="75"/>
      <c r="AQ126" s="75"/>
      <c r="AR126" s="128"/>
      <c r="AS126" s="245"/>
      <c r="AU126" s="129"/>
      <c r="AV126" s="75"/>
      <c r="AW126" s="75"/>
      <c r="AX126" s="75"/>
      <c r="AY126" s="75"/>
      <c r="AZ126" s="75"/>
      <c r="BA126" s="75"/>
      <c r="BB126" s="75"/>
      <c r="BC126" s="128"/>
      <c r="BE126" s="129"/>
      <c r="BF126" s="75"/>
      <c r="BG126" s="75"/>
      <c r="BH126" s="75"/>
      <c r="BI126" s="75"/>
      <c r="BJ126" s="75"/>
      <c r="BK126" s="75"/>
      <c r="BL126" s="75"/>
      <c r="BM126" s="128"/>
      <c r="BO126" s="129" t="str">
        <f t="shared" si="141"/>
        <v/>
      </c>
      <c r="BP126" s="128" t="str">
        <f t="shared" si="142"/>
        <v/>
      </c>
      <c r="BQ126" s="128" t="str">
        <f t="shared" si="143"/>
        <v/>
      </c>
      <c r="BS126" s="212"/>
      <c r="BT126" s="208"/>
      <c r="BU126" s="208"/>
      <c r="BV126" s="204"/>
    </row>
    <row r="127" spans="1:74">
      <c r="A127" s="114" t="s">
        <v>709</v>
      </c>
      <c r="B127" s="115"/>
      <c r="C127" s="116"/>
      <c r="D127" s="72" t="str">
        <f t="shared" si="127"/>
        <v/>
      </c>
      <c r="E127" s="282"/>
      <c r="F127" s="283"/>
      <c r="G127" s="154"/>
      <c r="H127" s="154"/>
      <c r="I127" s="154"/>
      <c r="J127" s="155"/>
      <c r="K127" s="117" t="str">
        <f t="shared" si="128"/>
        <v/>
      </c>
      <c r="L127" s="117" t="str">
        <f t="shared" si="129"/>
        <v/>
      </c>
      <c r="M127" s="117" t="str">
        <f t="shared" si="130"/>
        <v/>
      </c>
      <c r="N127" s="115" t="str">
        <f t="shared" si="131"/>
        <v/>
      </c>
      <c r="O127" s="240"/>
      <c r="P127" s="240"/>
      <c r="Q127" s="240"/>
      <c r="R127" s="240"/>
      <c r="T127" s="118" t="str">
        <f t="shared" si="132"/>
        <v/>
      </c>
      <c r="U127" s="119" t="str">
        <f t="shared" si="123"/>
        <v/>
      </c>
      <c r="V127" s="245"/>
      <c r="X127" s="118" t="str">
        <f t="shared" si="133"/>
        <v/>
      </c>
      <c r="Y127" s="117" t="str">
        <f t="shared" si="134"/>
        <v/>
      </c>
      <c r="Z127" s="117" t="str">
        <f t="shared" si="135"/>
        <v/>
      </c>
      <c r="AA127" s="119" t="str">
        <f t="shared" si="136"/>
        <v/>
      </c>
      <c r="AB127" s="245"/>
      <c r="AD127" s="118" t="str">
        <f t="shared" si="137"/>
        <v/>
      </c>
      <c r="AE127" s="117" t="str">
        <f t="shared" si="138"/>
        <v/>
      </c>
      <c r="AF127" s="117" t="str">
        <f t="shared" si="139"/>
        <v/>
      </c>
      <c r="AG127" s="119" t="str">
        <f t="shared" si="140"/>
        <v/>
      </c>
      <c r="AH127" s="245"/>
      <c r="AI127" s="245"/>
      <c r="AK127" s="118"/>
      <c r="AL127" s="117"/>
      <c r="AM127" s="117"/>
      <c r="AN127" s="115"/>
      <c r="AO127" s="75"/>
      <c r="AP127" s="75"/>
      <c r="AQ127" s="75"/>
      <c r="AR127" s="128"/>
      <c r="AS127" s="245"/>
      <c r="AU127" s="129"/>
      <c r="AV127" s="75"/>
      <c r="AW127" s="75"/>
      <c r="AX127" s="75"/>
      <c r="AY127" s="75"/>
      <c r="AZ127" s="75"/>
      <c r="BA127" s="75"/>
      <c r="BB127" s="75"/>
      <c r="BC127" s="128"/>
      <c r="BE127" s="129"/>
      <c r="BF127" s="75"/>
      <c r="BG127" s="75"/>
      <c r="BH127" s="75"/>
      <c r="BI127" s="75"/>
      <c r="BJ127" s="75"/>
      <c r="BK127" s="75"/>
      <c r="BL127" s="75"/>
      <c r="BM127" s="128"/>
      <c r="BO127" s="129" t="str">
        <f t="shared" si="141"/>
        <v/>
      </c>
      <c r="BP127" s="128" t="str">
        <f t="shared" si="142"/>
        <v/>
      </c>
      <c r="BQ127" s="128" t="str">
        <f t="shared" si="143"/>
        <v/>
      </c>
      <c r="BS127" s="212"/>
      <c r="BT127" s="208"/>
      <c r="BU127" s="208"/>
      <c r="BV127" s="204"/>
    </row>
    <row r="128" spans="1:74">
      <c r="A128" s="129"/>
      <c r="B128" s="345"/>
      <c r="C128" s="130"/>
      <c r="D128" s="72"/>
      <c r="E128" s="279"/>
      <c r="F128" s="280"/>
      <c r="G128" s="157"/>
      <c r="H128" s="157"/>
      <c r="I128" s="157"/>
      <c r="J128" s="158"/>
      <c r="K128" s="75"/>
      <c r="L128" s="75"/>
      <c r="M128" s="75"/>
      <c r="N128" s="131"/>
      <c r="O128" s="240"/>
      <c r="P128" s="240"/>
      <c r="Q128" s="240"/>
      <c r="R128" s="240"/>
      <c r="T128" s="129"/>
      <c r="U128" s="128"/>
      <c r="V128" s="245"/>
      <c r="X128" s="129"/>
      <c r="Y128" s="75"/>
      <c r="Z128" s="75"/>
      <c r="AA128" s="128"/>
      <c r="AB128" s="245"/>
      <c r="AD128" s="129"/>
      <c r="AE128" s="75"/>
      <c r="AF128" s="75"/>
      <c r="AG128" s="128"/>
      <c r="AH128" s="245"/>
      <c r="AI128" s="245"/>
      <c r="AK128" s="129"/>
      <c r="AL128" s="75"/>
      <c r="AM128" s="75"/>
      <c r="AN128" s="131"/>
      <c r="AO128" s="75"/>
      <c r="AP128" s="75"/>
      <c r="AQ128" s="75"/>
      <c r="AR128" s="128"/>
      <c r="AS128" s="245"/>
      <c r="AU128" s="129"/>
      <c r="AV128" s="75"/>
      <c r="AW128" s="75"/>
      <c r="AX128" s="75"/>
      <c r="AY128" s="75"/>
      <c r="AZ128" s="75"/>
      <c r="BA128" s="75"/>
      <c r="BB128" s="75"/>
      <c r="BC128" s="128"/>
      <c r="BE128" s="129"/>
      <c r="BF128" s="75"/>
      <c r="BG128" s="75"/>
      <c r="BH128" s="75"/>
      <c r="BI128" s="75"/>
      <c r="BJ128" s="75"/>
      <c r="BK128" s="75"/>
      <c r="BL128" s="75"/>
      <c r="BM128" s="128"/>
      <c r="BO128" s="129"/>
      <c r="BP128" s="128"/>
      <c r="BQ128" s="128"/>
      <c r="BS128" s="212"/>
      <c r="BT128" s="208"/>
      <c r="BU128" s="208"/>
      <c r="BV128" s="204"/>
    </row>
    <row r="129" spans="1:74" ht="24.75" customHeight="1">
      <c r="A129" s="311" t="s">
        <v>40</v>
      </c>
      <c r="B129" s="346" t="s">
        <v>650</v>
      </c>
      <c r="C129" s="312">
        <v>3</v>
      </c>
      <c r="D129" s="72" t="str">
        <f t="shared" si="127"/>
        <v>N</v>
      </c>
      <c r="E129" s="313"/>
      <c r="F129" s="314"/>
      <c r="G129" s="315"/>
      <c r="H129" s="315"/>
      <c r="I129" s="315"/>
      <c r="J129" s="316"/>
      <c r="K129" s="317" t="str">
        <f t="shared" si="128"/>
        <v/>
      </c>
      <c r="L129" s="317" t="str">
        <f t="shared" si="129"/>
        <v/>
      </c>
      <c r="M129" s="317" t="str">
        <f t="shared" si="130"/>
        <v/>
      </c>
      <c r="N129" s="318" t="str">
        <f t="shared" si="131"/>
        <v>I</v>
      </c>
      <c r="O129" s="319"/>
      <c r="P129" s="319"/>
      <c r="Q129" s="319"/>
      <c r="R129" s="319"/>
      <c r="T129" s="132" t="str">
        <f t="shared" si="132"/>
        <v/>
      </c>
      <c r="U129" s="135" t="str">
        <f t="shared" si="123"/>
        <v/>
      </c>
      <c r="V129" s="245">
        <f t="shared" ref="V129:V136" si="178">IF(SUM(AB129, AH129)=0, IF(NOT(OR(T129="Y", U129="Y")), 0, 1), 0)</f>
        <v>0</v>
      </c>
      <c r="X129" s="132" t="str">
        <f t="shared" si="133"/>
        <v/>
      </c>
      <c r="Y129" s="133" t="str">
        <f t="shared" si="134"/>
        <v/>
      </c>
      <c r="Z129" s="133" t="str">
        <f t="shared" si="135"/>
        <v/>
      </c>
      <c r="AA129" s="135" t="str">
        <f t="shared" si="136"/>
        <v>N</v>
      </c>
      <c r="AB129" s="245">
        <f t="shared" si="145"/>
        <v>0</v>
      </c>
      <c r="AD129" s="132" t="str">
        <f t="shared" si="137"/>
        <v/>
      </c>
      <c r="AE129" s="133" t="str">
        <f t="shared" si="138"/>
        <v/>
      </c>
      <c r="AF129" s="133" t="str">
        <f t="shared" si="139"/>
        <v/>
      </c>
      <c r="AG129" s="135" t="str">
        <f t="shared" si="140"/>
        <v/>
      </c>
      <c r="AH129" s="245">
        <f t="shared" si="146"/>
        <v>0</v>
      </c>
      <c r="AI129" s="245">
        <f t="shared" si="147"/>
        <v>0</v>
      </c>
      <c r="AK129" s="132"/>
      <c r="AL129" s="133"/>
      <c r="AM129" s="133"/>
      <c r="AN129" s="134" t="s">
        <v>204</v>
      </c>
      <c r="AO129" s="75">
        <f t="shared" ref="AO129:AQ131" si="179">IF(OR(AND($T129&lt;&gt;"Y", X129="N"), AND($U129&lt;&gt;"Y", AD129="N")), 1, 0)</f>
        <v>0</v>
      </c>
      <c r="AP129" s="75">
        <f t="shared" si="179"/>
        <v>0</v>
      </c>
      <c r="AQ129" s="75">
        <f t="shared" si="179"/>
        <v>0</v>
      </c>
      <c r="AR129" s="128">
        <f t="shared" si="150"/>
        <v>1</v>
      </c>
      <c r="AS129" s="245">
        <f t="shared" ref="AS129:AS136" si="180">IF(SUM(AO129:AR129)&gt;0, 1, 0)</f>
        <v>1</v>
      </c>
      <c r="AU129" s="129"/>
      <c r="AV129" s="75" t="s">
        <v>499</v>
      </c>
      <c r="AW129" s="75"/>
      <c r="AX129" s="75"/>
      <c r="AY129" s="75"/>
      <c r="AZ129" s="75"/>
      <c r="BA129" s="75"/>
      <c r="BB129" s="75"/>
      <c r="BC129" s="128"/>
      <c r="BE129" s="129"/>
      <c r="BF129" s="75" t="s">
        <v>498</v>
      </c>
      <c r="BG129" s="75"/>
      <c r="BH129" s="75"/>
      <c r="BI129" s="75"/>
      <c r="BJ129" s="75"/>
      <c r="BK129" s="75"/>
      <c r="BL129" s="75"/>
      <c r="BM129" s="128"/>
      <c r="BO129" s="129" t="str">
        <f t="shared" si="141"/>
        <v>I</v>
      </c>
      <c r="BP129" s="128" t="str">
        <f t="shared" si="142"/>
        <v/>
      </c>
      <c r="BQ129" s="128" t="str">
        <f t="shared" si="143"/>
        <v>I</v>
      </c>
      <c r="BS129" s="212"/>
      <c r="BT129" s="208"/>
      <c r="BU129" s="208"/>
      <c r="BV129" s="204"/>
    </row>
    <row r="130" spans="1:74" ht="24" customHeight="1">
      <c r="A130" s="123" t="s">
        <v>41</v>
      </c>
      <c r="B130" s="344" t="s">
        <v>373</v>
      </c>
      <c r="C130" s="124">
        <v>3</v>
      </c>
      <c r="D130" s="72" t="str">
        <f t="shared" si="127"/>
        <v>N</v>
      </c>
      <c r="E130" s="278"/>
      <c r="F130" s="250"/>
      <c r="G130" s="156"/>
      <c r="H130" s="156"/>
      <c r="I130" s="156"/>
      <c r="J130" s="236"/>
      <c r="K130" s="125" t="str">
        <f t="shared" si="128"/>
        <v>I</v>
      </c>
      <c r="L130" s="125" t="str">
        <f t="shared" si="129"/>
        <v/>
      </c>
      <c r="M130" s="125" t="str">
        <f t="shared" si="130"/>
        <v/>
      </c>
      <c r="N130" s="126" t="str">
        <f t="shared" si="131"/>
        <v/>
      </c>
      <c r="O130" s="241"/>
      <c r="P130" s="241"/>
      <c r="Q130" s="241"/>
      <c r="R130" s="241"/>
      <c r="T130" s="123" t="str">
        <f t="shared" si="132"/>
        <v/>
      </c>
      <c r="U130" s="127" t="str">
        <f t="shared" si="123"/>
        <v/>
      </c>
      <c r="V130" s="245">
        <f t="shared" si="178"/>
        <v>0</v>
      </c>
      <c r="X130" s="123" t="str">
        <f t="shared" si="133"/>
        <v>N</v>
      </c>
      <c r="Y130" s="125" t="str">
        <f t="shared" si="134"/>
        <v/>
      </c>
      <c r="Z130" s="125" t="str">
        <f t="shared" si="135"/>
        <v/>
      </c>
      <c r="AA130" s="127" t="str">
        <f t="shared" si="136"/>
        <v/>
      </c>
      <c r="AB130" s="245">
        <f t="shared" si="145"/>
        <v>0</v>
      </c>
      <c r="AD130" s="123" t="str">
        <f t="shared" si="137"/>
        <v/>
      </c>
      <c r="AE130" s="125" t="str">
        <f t="shared" si="138"/>
        <v/>
      </c>
      <c r="AF130" s="125" t="str">
        <f t="shared" si="139"/>
        <v/>
      </c>
      <c r="AG130" s="127" t="str">
        <f t="shared" si="140"/>
        <v/>
      </c>
      <c r="AH130" s="245">
        <f t="shared" si="146"/>
        <v>0</v>
      </c>
      <c r="AI130" s="245">
        <f t="shared" si="147"/>
        <v>0</v>
      </c>
      <c r="AK130" s="123" t="s">
        <v>204</v>
      </c>
      <c r="AL130" s="125"/>
      <c r="AM130" s="125"/>
      <c r="AN130" s="126"/>
      <c r="AO130" s="75">
        <f t="shared" si="179"/>
        <v>1</v>
      </c>
      <c r="AP130" s="75">
        <f t="shared" si="179"/>
        <v>0</v>
      </c>
      <c r="AQ130" s="75">
        <f t="shared" si="179"/>
        <v>0</v>
      </c>
      <c r="AR130" s="128">
        <f t="shared" si="150"/>
        <v>0</v>
      </c>
      <c r="AS130" s="245">
        <f t="shared" si="180"/>
        <v>1</v>
      </c>
      <c r="AU130" s="129"/>
      <c r="AV130" s="75" t="s">
        <v>499</v>
      </c>
      <c r="AW130" s="75"/>
      <c r="AX130" s="75"/>
      <c r="AY130" s="75"/>
      <c r="AZ130" s="75"/>
      <c r="BA130" s="75"/>
      <c r="BB130" s="75"/>
      <c r="BC130" s="128"/>
      <c r="BE130" s="129"/>
      <c r="BF130" s="75" t="s">
        <v>498</v>
      </c>
      <c r="BG130" s="75"/>
      <c r="BH130" s="75"/>
      <c r="BI130" s="75"/>
      <c r="BJ130" s="75"/>
      <c r="BK130" s="75"/>
      <c r="BL130" s="75"/>
      <c r="BM130" s="128"/>
      <c r="BO130" s="129" t="str">
        <f t="shared" si="141"/>
        <v>I</v>
      </c>
      <c r="BP130" s="128" t="str">
        <f t="shared" si="142"/>
        <v/>
      </c>
      <c r="BQ130" s="128" t="str">
        <f t="shared" si="143"/>
        <v>I</v>
      </c>
      <c r="BS130" s="212"/>
      <c r="BT130" s="208"/>
      <c r="BU130" s="208"/>
      <c r="BV130" s="204"/>
    </row>
    <row r="131" spans="1:74" ht="26.25" customHeight="1">
      <c r="A131" s="311" t="s">
        <v>42</v>
      </c>
      <c r="B131" s="346" t="s">
        <v>374</v>
      </c>
      <c r="C131" s="312">
        <v>3</v>
      </c>
      <c r="D131" s="72" t="str">
        <f t="shared" si="127"/>
        <v>N</v>
      </c>
      <c r="E131" s="313"/>
      <c r="F131" s="314"/>
      <c r="G131" s="315"/>
      <c r="H131" s="315"/>
      <c r="I131" s="315"/>
      <c r="J131" s="316"/>
      <c r="K131" s="317" t="str">
        <f t="shared" si="128"/>
        <v/>
      </c>
      <c r="L131" s="317" t="str">
        <f t="shared" si="129"/>
        <v/>
      </c>
      <c r="M131" s="317" t="str">
        <f t="shared" si="130"/>
        <v/>
      </c>
      <c r="N131" s="318" t="str">
        <f t="shared" si="131"/>
        <v>I</v>
      </c>
      <c r="O131" s="319"/>
      <c r="P131" s="319"/>
      <c r="Q131" s="319"/>
      <c r="R131" s="319"/>
      <c r="T131" s="132" t="str">
        <f t="shared" si="132"/>
        <v/>
      </c>
      <c r="U131" s="135" t="str">
        <f t="shared" ref="U131:U177" si="181">IF(F131="", "", IF(F131&lt;DATE(YEAR(Application_Date)+3,MONTH(Application_Date),DAY(Application_Date)), "Y", "N"))</f>
        <v/>
      </c>
      <c r="V131" s="245">
        <f t="shared" si="178"/>
        <v>0</v>
      </c>
      <c r="X131" s="132" t="str">
        <f t="shared" si="133"/>
        <v/>
      </c>
      <c r="Y131" s="133" t="str">
        <f t="shared" si="134"/>
        <v/>
      </c>
      <c r="Z131" s="133" t="str">
        <f t="shared" si="135"/>
        <v/>
      </c>
      <c r="AA131" s="135" t="str">
        <f t="shared" si="136"/>
        <v>N</v>
      </c>
      <c r="AB131" s="245">
        <f t="shared" si="145"/>
        <v>0</v>
      </c>
      <c r="AD131" s="132" t="str">
        <f t="shared" si="137"/>
        <v/>
      </c>
      <c r="AE131" s="133" t="str">
        <f t="shared" si="138"/>
        <v/>
      </c>
      <c r="AF131" s="133" t="str">
        <f t="shared" si="139"/>
        <v/>
      </c>
      <c r="AG131" s="135" t="str">
        <f t="shared" si="140"/>
        <v/>
      </c>
      <c r="AH131" s="245">
        <f t="shared" si="146"/>
        <v>0</v>
      </c>
      <c r="AI131" s="245">
        <f t="shared" si="147"/>
        <v>0</v>
      </c>
      <c r="AK131" s="132"/>
      <c r="AL131" s="133"/>
      <c r="AM131" s="133"/>
      <c r="AN131" s="134" t="s">
        <v>204</v>
      </c>
      <c r="AO131" s="75">
        <f t="shared" si="179"/>
        <v>0</v>
      </c>
      <c r="AP131" s="75">
        <f t="shared" si="179"/>
        <v>0</v>
      </c>
      <c r="AQ131" s="75">
        <f t="shared" si="179"/>
        <v>0</v>
      </c>
      <c r="AR131" s="128">
        <f t="shared" si="150"/>
        <v>1</v>
      </c>
      <c r="AS131" s="245">
        <f t="shared" si="180"/>
        <v>1</v>
      </c>
      <c r="AU131" s="129"/>
      <c r="AV131" s="75" t="s">
        <v>499</v>
      </c>
      <c r="AW131" s="75"/>
      <c r="AX131" s="75"/>
      <c r="AY131" s="75"/>
      <c r="AZ131" s="75"/>
      <c r="BA131" s="75"/>
      <c r="BB131" s="75"/>
      <c r="BC131" s="128"/>
      <c r="BE131" s="129"/>
      <c r="BF131" s="75" t="s">
        <v>498</v>
      </c>
      <c r="BG131" s="75"/>
      <c r="BH131" s="75"/>
      <c r="BI131" s="75"/>
      <c r="BJ131" s="75"/>
      <c r="BK131" s="75"/>
      <c r="BL131" s="75"/>
      <c r="BM131" s="128"/>
      <c r="BO131" s="129" t="str">
        <f t="shared" si="141"/>
        <v>I</v>
      </c>
      <c r="BP131" s="128" t="str">
        <f t="shared" si="142"/>
        <v/>
      </c>
      <c r="BQ131" s="128" t="str">
        <f t="shared" si="143"/>
        <v>I</v>
      </c>
      <c r="BS131" s="212"/>
      <c r="BT131" s="208"/>
      <c r="BU131" s="208"/>
      <c r="BV131" s="204"/>
    </row>
    <row r="132" spans="1:74" ht="24" customHeight="1">
      <c r="A132" s="311" t="s">
        <v>43</v>
      </c>
      <c r="B132" s="346" t="s">
        <v>78</v>
      </c>
      <c r="C132" s="312">
        <v>4</v>
      </c>
      <c r="D132" s="72" t="str">
        <f>IF(BQ132="", "", IF(AS132=1, "N", "Y"))</f>
        <v>N</v>
      </c>
      <c r="E132" s="313"/>
      <c r="F132" s="314"/>
      <c r="G132" s="315"/>
      <c r="H132" s="315"/>
      <c r="I132" s="315"/>
      <c r="J132" s="316"/>
      <c r="K132" s="317" t="str">
        <f t="shared" ref="K132:N134" si="182">IF(AK132="Y", $BQ132, "")</f>
        <v/>
      </c>
      <c r="L132" s="317" t="str">
        <f t="shared" si="182"/>
        <v/>
      </c>
      <c r="M132" s="317" t="str">
        <f t="shared" si="182"/>
        <v/>
      </c>
      <c r="N132" s="318" t="str">
        <f t="shared" si="182"/>
        <v>I</v>
      </c>
      <c r="O132" s="319"/>
      <c r="P132" s="319"/>
      <c r="Q132" s="319"/>
      <c r="R132" s="319"/>
      <c r="T132" s="132" t="str">
        <f t="shared" ref="T132:U134" si="183">IF(E132="", "", IF(E132&lt;DATE(YEAR(Application_Date)+3,MONTH(Application_Date),DAY(Application_Date)), "Y", "N"))</f>
        <v/>
      </c>
      <c r="U132" s="135" t="str">
        <f t="shared" si="183"/>
        <v/>
      </c>
      <c r="V132" s="245">
        <f t="shared" si="178"/>
        <v>0</v>
      </c>
      <c r="X132" s="132" t="str">
        <f t="shared" ref="X132:AA134" si="184">IF(NOT(ISERROR(SEARCH("I", K132))), IF(AND(ISERROR(SEARCH("I", G132)), ISERROR(SEARCH("I", $G132))), "N", "Y"), "")</f>
        <v/>
      </c>
      <c r="Y132" s="133" t="str">
        <f t="shared" si="184"/>
        <v/>
      </c>
      <c r="Z132" s="133" t="str">
        <f t="shared" si="184"/>
        <v/>
      </c>
      <c r="AA132" s="135" t="str">
        <f t="shared" si="184"/>
        <v>N</v>
      </c>
      <c r="AB132" s="245">
        <f>IF(OR(NOT(ISERROR(SEARCH("I", G132))),NOT(ISERROR(SEARCH("I", H132))), NOT(ISERROR(SEARCH("I", I132))), NOT(ISERROR(SEARCH("I", J132)))), 1, 0)</f>
        <v>0</v>
      </c>
      <c r="AD132" s="132" t="str">
        <f t="shared" ref="AD132:AG134" si="185">IF(NOT(ISERROR(SEARCH("E", K132))), IF(AND(ISERROR(SEARCH("E", G132)), ISERROR(SEARCH("E", $G132))), "N", "Y"), "")</f>
        <v/>
      </c>
      <c r="AE132" s="133" t="str">
        <f t="shared" si="185"/>
        <v/>
      </c>
      <c r="AF132" s="133" t="str">
        <f t="shared" si="185"/>
        <v/>
      </c>
      <c r="AG132" s="135" t="str">
        <f t="shared" si="185"/>
        <v/>
      </c>
      <c r="AH132" s="245">
        <f>IF(OR(NOT(ISERROR(SEARCH("E", G132))),NOT(ISERROR(SEARCH("E", H132))), NOT(ISERROR(SEARCH("E", I132))), NOT(ISERROR(SEARCH("E", J132)))), IF(AB132=1, 0, 1), 0)</f>
        <v>0</v>
      </c>
      <c r="AI132" s="245">
        <f>IF(OR(NOT(ISERROR(SEARCH("E", G132))),NOT(ISERROR(SEARCH("E", H132))), NOT(ISERROR(SEARCH("E", I132))), NOT(ISERROR(SEARCH("E", J132)))), IF(AB132=1, 0, 1), 0)</f>
        <v>0</v>
      </c>
      <c r="AK132" s="132"/>
      <c r="AL132" s="133"/>
      <c r="AM132" s="133"/>
      <c r="AN132" s="134" t="s">
        <v>204</v>
      </c>
      <c r="AO132" s="75">
        <f t="shared" ref="AO132:AQ134" si="186">IF(OR(AND($T132&lt;&gt;"Y", X132="N"), AND($U132&lt;&gt;"Y", AD132="N")), 1, 0)</f>
        <v>0</v>
      </c>
      <c r="AP132" s="75">
        <f t="shared" si="186"/>
        <v>0</v>
      </c>
      <c r="AQ132" s="75">
        <f t="shared" si="186"/>
        <v>0</v>
      </c>
      <c r="AR132" s="128">
        <f>IF(OR(AND($T132&lt;&gt;"Y", AA132="N"), AND($U132="", AG132="N")), 1, 0)</f>
        <v>1</v>
      </c>
      <c r="AS132" s="245">
        <f t="shared" si="180"/>
        <v>1</v>
      </c>
      <c r="AU132" s="129"/>
      <c r="AV132" s="75" t="s">
        <v>499</v>
      </c>
      <c r="AW132" s="75"/>
      <c r="AX132" s="75"/>
      <c r="AY132" s="75"/>
      <c r="AZ132" s="75"/>
      <c r="BA132" s="75"/>
      <c r="BB132" s="75"/>
      <c r="BC132" s="128"/>
      <c r="BE132" s="129"/>
      <c r="BF132" s="75" t="s">
        <v>498</v>
      </c>
      <c r="BG132" s="75"/>
      <c r="BH132" s="75"/>
      <c r="BI132" s="75"/>
      <c r="BJ132" s="75"/>
      <c r="BK132" s="75"/>
      <c r="BL132" s="75"/>
      <c r="BM132" s="128"/>
      <c r="BO132" s="129" t="str">
        <f>IF(OR(AND(AU132="I", OR(Physical_Building="Y", Physical_Building="Partial")),AND(AV132="I", OR(ME_Plant="Y", ME_Plant="Partial")), AND(AW132="I", OR(Data_Floor="Y", Data_Floor="Partial")), AND(AX132="I", OR(Racks="Y", Racks="Partial")), AND(AY132="I", OR(IT_Equipment="Y", IT_Equipment="Partial")), AND(AZ132="I", OR(Operating_System="Y", Operating_System="Partial")), AND(BA132="I", OR(Software="Y", Software="Partial")), AND(BB132="I", OR(Business_Process="Y", Business_Process="Partial")), AND(BC132="I", Full_Control="Y")), "I", "")</f>
        <v>I</v>
      </c>
      <c r="BP132" s="128" t="str">
        <f>IF(OR(AND(BE132="E", OR(Physical_Building="N", Physical_Building="Partial")),AND(BF132="E", OR(ME_Plant="N", ME_Plant="Partial")), AND(BG132="E", OR(Data_Floor="N", Data_Floor="Partial")), AND(BH132="E", OR(Racks="N", Racks="Partial")), AND(BI132="E", OR(IT_Equipment="N", IT_Equipment="Partial")), AND(BJ132="E", OR(Operating_System="N", Operating_System="Partial")), AND(BK132="E", OR(Software="N", Software="Partial")), AND(BL132="E", OR(Business_Process="N", Business_Process="Partial")), AND(BM132="E", Full_Control="N")), "E", "")</f>
        <v/>
      </c>
      <c r="BQ132" s="128" t="str">
        <f>IF(BO132="I",IF(BP132="E","I &amp; E","I"),IF(BP132="E","E",""))</f>
        <v>I</v>
      </c>
      <c r="BS132" s="212"/>
      <c r="BT132" s="208"/>
      <c r="BU132" s="208"/>
      <c r="BV132" s="204"/>
    </row>
    <row r="133" spans="1:74" ht="24.75" customHeight="1">
      <c r="A133" s="311" t="s">
        <v>44</v>
      </c>
      <c r="B133" s="346" t="s">
        <v>635</v>
      </c>
      <c r="C133" s="312">
        <v>5</v>
      </c>
      <c r="D133" s="72" t="str">
        <f>IF(BQ133="", "", IF(AS133=1, "N", "Y"))</f>
        <v>N</v>
      </c>
      <c r="E133" s="313"/>
      <c r="F133" s="314"/>
      <c r="G133" s="315"/>
      <c r="H133" s="315"/>
      <c r="I133" s="315"/>
      <c r="J133" s="316"/>
      <c r="K133" s="317" t="str">
        <f t="shared" si="182"/>
        <v/>
      </c>
      <c r="L133" s="317" t="str">
        <f t="shared" si="182"/>
        <v/>
      </c>
      <c r="M133" s="317" t="str">
        <f t="shared" si="182"/>
        <v/>
      </c>
      <c r="N133" s="318" t="str">
        <f t="shared" si="182"/>
        <v>I</v>
      </c>
      <c r="O133" s="319"/>
      <c r="P133" s="319"/>
      <c r="Q133" s="319"/>
      <c r="R133" s="319"/>
      <c r="T133" s="132" t="str">
        <f t="shared" si="183"/>
        <v/>
      </c>
      <c r="U133" s="135" t="str">
        <f t="shared" si="183"/>
        <v/>
      </c>
      <c r="V133" s="245">
        <f t="shared" si="178"/>
        <v>0</v>
      </c>
      <c r="X133" s="132" t="str">
        <f t="shared" si="184"/>
        <v/>
      </c>
      <c r="Y133" s="133" t="str">
        <f t="shared" si="184"/>
        <v/>
      </c>
      <c r="Z133" s="133" t="str">
        <f t="shared" si="184"/>
        <v/>
      </c>
      <c r="AA133" s="135" t="str">
        <f t="shared" si="184"/>
        <v>N</v>
      </c>
      <c r="AB133" s="245">
        <f>IF(OR(NOT(ISERROR(SEARCH("I", G133))),NOT(ISERROR(SEARCH("I", H133))), NOT(ISERROR(SEARCH("I", I133))), NOT(ISERROR(SEARCH("I", J133)))), 1, 0)</f>
        <v>0</v>
      </c>
      <c r="AD133" s="132" t="str">
        <f t="shared" si="185"/>
        <v/>
      </c>
      <c r="AE133" s="133" t="str">
        <f t="shared" si="185"/>
        <v/>
      </c>
      <c r="AF133" s="133" t="str">
        <f t="shared" si="185"/>
        <v/>
      </c>
      <c r="AG133" s="135" t="str">
        <f t="shared" si="185"/>
        <v/>
      </c>
      <c r="AH133" s="245">
        <f>IF(OR(NOT(ISERROR(SEARCH("E", G133))),NOT(ISERROR(SEARCH("E", H133))), NOT(ISERROR(SEARCH("E", I133))), NOT(ISERROR(SEARCH("E", J133)))), IF(AB133=1, 0, 1), 0)</f>
        <v>0</v>
      </c>
      <c r="AI133" s="245">
        <f>IF(OR(NOT(ISERROR(SEARCH("E", G133))),NOT(ISERROR(SEARCH("E", H133))), NOT(ISERROR(SEARCH("E", I133))), NOT(ISERROR(SEARCH("E", J133)))), IF(AB133=1, 0, 1), 0)</f>
        <v>0</v>
      </c>
      <c r="AK133" s="132"/>
      <c r="AL133" s="133"/>
      <c r="AM133" s="133"/>
      <c r="AN133" s="134" t="s">
        <v>204</v>
      </c>
      <c r="AO133" s="75">
        <f t="shared" si="186"/>
        <v>0</v>
      </c>
      <c r="AP133" s="75">
        <f t="shared" si="186"/>
        <v>0</v>
      </c>
      <c r="AQ133" s="75">
        <f t="shared" si="186"/>
        <v>0</v>
      </c>
      <c r="AR133" s="128">
        <f>IF(OR(AND($T133&lt;&gt;"Y", AA133="N"), AND($U133="", AG133="N")), 1, 0)</f>
        <v>1</v>
      </c>
      <c r="AS133" s="245">
        <f t="shared" si="180"/>
        <v>1</v>
      </c>
      <c r="AU133" s="129"/>
      <c r="AV133" s="75" t="s">
        <v>499</v>
      </c>
      <c r="AW133" s="75"/>
      <c r="AX133" s="75"/>
      <c r="AY133" s="75"/>
      <c r="AZ133" s="75"/>
      <c r="BA133" s="75"/>
      <c r="BB133" s="75"/>
      <c r="BC133" s="128"/>
      <c r="BE133" s="129"/>
      <c r="BF133" s="75" t="s">
        <v>498</v>
      </c>
      <c r="BG133" s="75"/>
      <c r="BH133" s="75"/>
      <c r="BI133" s="75"/>
      <c r="BJ133" s="75"/>
      <c r="BK133" s="75"/>
      <c r="BL133" s="75"/>
      <c r="BM133" s="128"/>
      <c r="BO133" s="129" t="str">
        <f>IF(OR(AND(AU133="I", OR(Physical_Building="Y", Physical_Building="Partial")),AND(AV133="I", OR(ME_Plant="Y", ME_Plant="Partial")), AND(AW133="I", OR(Data_Floor="Y", Data_Floor="Partial")), AND(AX133="I", OR(Racks="Y", Racks="Partial")), AND(AY133="I", OR(IT_Equipment="Y", IT_Equipment="Partial")), AND(AZ133="I", OR(Operating_System="Y", Operating_System="Partial")), AND(BA133="I", OR(Software="Y", Software="Partial")), AND(BB133="I", OR(Business_Process="Y", Business_Process="Partial")), AND(BC133="I", Full_Control="Y")), "I", "")</f>
        <v>I</v>
      </c>
      <c r="BP133" s="128" t="str">
        <f>IF(OR(AND(BE133="E", OR(Physical_Building="N", Physical_Building="Partial")),AND(BF133="E", OR(ME_Plant="N", ME_Plant="Partial")), AND(BG133="E", OR(Data_Floor="N", Data_Floor="Partial")), AND(BH133="E", OR(Racks="N", Racks="Partial")), AND(BI133="E", OR(IT_Equipment="N", IT_Equipment="Partial")), AND(BJ133="E", OR(Operating_System="N", Operating_System="Partial")), AND(BK133="E", OR(Software="N", Software="Partial")), AND(BL133="E", OR(Business_Process="N", Business_Process="Partial")), AND(BM133="E", Full_Control="N")), "E", "")</f>
        <v/>
      </c>
      <c r="BQ133" s="128" t="str">
        <f>IF(BO133="I",IF(BP133="E","I &amp; E","I"),IF(BP133="E","E",""))</f>
        <v>I</v>
      </c>
      <c r="BS133" s="212"/>
      <c r="BT133" s="208"/>
      <c r="BU133" s="208"/>
      <c r="BV133" s="204"/>
    </row>
    <row r="134" spans="1:74" ht="28.5" customHeight="1">
      <c r="A134" s="311" t="s">
        <v>119</v>
      </c>
      <c r="B134" s="346" t="s">
        <v>528</v>
      </c>
      <c r="C134" s="312">
        <v>4</v>
      </c>
      <c r="D134" s="72" t="str">
        <f>IF(BQ134="", "", IF(AS134=1, "N", "Y"))</f>
        <v>N</v>
      </c>
      <c r="E134" s="313"/>
      <c r="F134" s="314"/>
      <c r="G134" s="315"/>
      <c r="H134" s="315"/>
      <c r="I134" s="315"/>
      <c r="J134" s="316"/>
      <c r="K134" s="317" t="str">
        <f t="shared" si="182"/>
        <v/>
      </c>
      <c r="L134" s="317" t="str">
        <f t="shared" si="182"/>
        <v/>
      </c>
      <c r="M134" s="317" t="str">
        <f t="shared" si="182"/>
        <v/>
      </c>
      <c r="N134" s="318" t="str">
        <f t="shared" si="182"/>
        <v>I</v>
      </c>
      <c r="O134" s="319"/>
      <c r="P134" s="319"/>
      <c r="Q134" s="319"/>
      <c r="R134" s="319"/>
      <c r="T134" s="132" t="str">
        <f t="shared" si="183"/>
        <v/>
      </c>
      <c r="U134" s="135" t="str">
        <f t="shared" si="183"/>
        <v/>
      </c>
      <c r="V134" s="245">
        <f t="shared" si="178"/>
        <v>0</v>
      </c>
      <c r="X134" s="132" t="str">
        <f t="shared" si="184"/>
        <v/>
      </c>
      <c r="Y134" s="133" t="str">
        <f t="shared" si="184"/>
        <v/>
      </c>
      <c r="Z134" s="133" t="str">
        <f t="shared" si="184"/>
        <v/>
      </c>
      <c r="AA134" s="135" t="str">
        <f t="shared" si="184"/>
        <v>N</v>
      </c>
      <c r="AB134" s="245">
        <f>IF(OR(NOT(ISERROR(SEARCH("I", G134))),NOT(ISERROR(SEARCH("I", H134))), NOT(ISERROR(SEARCH("I", I134))), NOT(ISERROR(SEARCH("I", J134)))), 1, 0)</f>
        <v>0</v>
      </c>
      <c r="AD134" s="132" t="str">
        <f t="shared" si="185"/>
        <v/>
      </c>
      <c r="AE134" s="133" t="str">
        <f t="shared" si="185"/>
        <v/>
      </c>
      <c r="AF134" s="133" t="str">
        <f t="shared" si="185"/>
        <v/>
      </c>
      <c r="AG134" s="135" t="str">
        <f t="shared" si="185"/>
        <v/>
      </c>
      <c r="AH134" s="245">
        <f>IF(OR(NOT(ISERROR(SEARCH("E", G134))),NOT(ISERROR(SEARCH("E", H134))), NOT(ISERROR(SEARCH("E", I134))), NOT(ISERROR(SEARCH("E", J134)))), IF(AB134=1, 0, 1), 0)</f>
        <v>0</v>
      </c>
      <c r="AI134" s="245">
        <f>IF(OR(NOT(ISERROR(SEARCH("E", G134))),NOT(ISERROR(SEARCH("E", H134))), NOT(ISERROR(SEARCH("E", I134))), NOT(ISERROR(SEARCH("E", J134)))), IF(AB134=1, 0, 1), 0)</f>
        <v>0</v>
      </c>
      <c r="AK134" s="132"/>
      <c r="AL134" s="133"/>
      <c r="AM134" s="133"/>
      <c r="AN134" s="134" t="s">
        <v>204</v>
      </c>
      <c r="AO134" s="75">
        <f t="shared" si="186"/>
        <v>0</v>
      </c>
      <c r="AP134" s="75">
        <f t="shared" si="186"/>
        <v>0</v>
      </c>
      <c r="AQ134" s="75">
        <f t="shared" si="186"/>
        <v>0</v>
      </c>
      <c r="AR134" s="128">
        <f>IF(OR(AND($T134&lt;&gt;"Y", AA134="N"), AND($U134="", AG134="N")), 1, 0)</f>
        <v>1</v>
      </c>
      <c r="AS134" s="245">
        <f t="shared" si="180"/>
        <v>1</v>
      </c>
      <c r="AU134" s="129"/>
      <c r="AV134" s="75" t="s">
        <v>499</v>
      </c>
      <c r="AW134" s="75"/>
      <c r="AX134" s="75"/>
      <c r="AY134" s="75"/>
      <c r="AZ134" s="75"/>
      <c r="BA134" s="75"/>
      <c r="BB134" s="75"/>
      <c r="BC134" s="128"/>
      <c r="BE134" s="129"/>
      <c r="BF134" s="75" t="s">
        <v>498</v>
      </c>
      <c r="BG134" s="75"/>
      <c r="BH134" s="75"/>
      <c r="BI134" s="75"/>
      <c r="BJ134" s="75"/>
      <c r="BK134" s="75"/>
      <c r="BL134" s="75"/>
      <c r="BM134" s="128"/>
      <c r="BO134" s="129" t="str">
        <f>IF(OR(AND(AU134="I", OR(Physical_Building="Y", Physical_Building="Partial")),AND(AV134="I", OR(ME_Plant="Y", ME_Plant="Partial")), AND(AW134="I", OR(Data_Floor="Y", Data_Floor="Partial")), AND(AX134="I", OR(Racks="Y", Racks="Partial")), AND(AY134="I", OR(IT_Equipment="Y", IT_Equipment="Partial")), AND(AZ134="I", OR(Operating_System="Y", Operating_System="Partial")), AND(BA134="I", OR(Software="Y", Software="Partial")), AND(BB134="I", OR(Business_Process="Y", Business_Process="Partial")), AND(BC134="I", Full_Control="Y")), "I", "")</f>
        <v>I</v>
      </c>
      <c r="BP134" s="128" t="str">
        <f>IF(OR(AND(BE134="E", OR(Physical_Building="N", Physical_Building="Partial")),AND(BF134="E", OR(ME_Plant="N", ME_Plant="Partial")), AND(BG134="E", OR(Data_Floor="N", Data_Floor="Partial")), AND(BH134="E", OR(Racks="N", Racks="Partial")), AND(BI134="E", OR(IT_Equipment="N", IT_Equipment="Partial")), AND(BJ134="E", OR(Operating_System="N", Operating_System="Partial")), AND(BK134="E", OR(Software="N", Software="Partial")), AND(BL134="E", OR(Business_Process="N", Business_Process="Partial")), AND(BM134="E", Full_Control="N")), "E", "")</f>
        <v/>
      </c>
      <c r="BQ134" s="128" t="str">
        <f>IF(BO134="I",IF(BP134="E","I &amp; E","I"),IF(BP134="E","E",""))</f>
        <v>I</v>
      </c>
      <c r="BS134" s="212"/>
      <c r="BT134" s="208"/>
      <c r="BU134" s="208"/>
      <c r="BV134" s="204"/>
    </row>
    <row r="135" spans="1:74" ht="24.75" customHeight="1">
      <c r="A135" s="311" t="s">
        <v>529</v>
      </c>
      <c r="B135" s="346" t="s">
        <v>530</v>
      </c>
      <c r="C135" s="312">
        <v>4</v>
      </c>
      <c r="D135" s="72" t="str">
        <f>IF(BQ135="", "", IF(AS135=1, "N", "Y"))</f>
        <v>N</v>
      </c>
      <c r="E135" s="313"/>
      <c r="F135" s="314"/>
      <c r="G135" s="315"/>
      <c r="H135" s="315"/>
      <c r="I135" s="315"/>
      <c r="J135" s="316"/>
      <c r="K135" s="317" t="str">
        <f t="shared" ref="K135:N136" si="187">IF(AK135="Y", $BQ135, "")</f>
        <v/>
      </c>
      <c r="L135" s="317" t="str">
        <f t="shared" si="187"/>
        <v/>
      </c>
      <c r="M135" s="317" t="str">
        <f t="shared" si="187"/>
        <v/>
      </c>
      <c r="N135" s="318" t="str">
        <f t="shared" si="187"/>
        <v>I</v>
      </c>
      <c r="O135" s="319"/>
      <c r="P135" s="319"/>
      <c r="Q135" s="319"/>
      <c r="R135" s="319"/>
      <c r="T135" s="132" t="str">
        <f>IF(E135="", "", IF(E135&lt;DATE(YEAR(Application_Date)+3,MONTH(Application_Date),DAY(Application_Date)), "Y", "N"))</f>
        <v/>
      </c>
      <c r="U135" s="135" t="str">
        <f>IF(F135="", "", IF(F135&lt;DATE(YEAR(Application_Date)+3,MONTH(Application_Date),DAY(Application_Date)), "Y", "N"))</f>
        <v/>
      </c>
      <c r="V135" s="245">
        <f t="shared" si="178"/>
        <v>0</v>
      </c>
      <c r="X135" s="132" t="str">
        <f t="shared" ref="X135:AA136" si="188">IF(NOT(ISERROR(SEARCH("I", K135))), IF(AND(ISERROR(SEARCH("I", G135)), ISERROR(SEARCH("I", $G135))), "N", "Y"), "")</f>
        <v/>
      </c>
      <c r="Y135" s="133" t="str">
        <f t="shared" si="188"/>
        <v/>
      </c>
      <c r="Z135" s="133" t="str">
        <f t="shared" si="188"/>
        <v/>
      </c>
      <c r="AA135" s="135" t="str">
        <f t="shared" si="188"/>
        <v>N</v>
      </c>
      <c r="AB135" s="245">
        <f>IF(OR(NOT(ISERROR(SEARCH("I", G135))),NOT(ISERROR(SEARCH("I", H135))), NOT(ISERROR(SEARCH("I", I135))), NOT(ISERROR(SEARCH("I", J135)))), 1, 0)</f>
        <v>0</v>
      </c>
      <c r="AD135" s="132" t="str">
        <f t="shared" ref="AD135:AG136" si="189">IF(NOT(ISERROR(SEARCH("E", K135))), IF(AND(ISERROR(SEARCH("E", G135)), ISERROR(SEARCH("E", $G135))), "N", "Y"), "")</f>
        <v/>
      </c>
      <c r="AE135" s="133" t="str">
        <f t="shared" si="189"/>
        <v/>
      </c>
      <c r="AF135" s="133" t="str">
        <f t="shared" si="189"/>
        <v/>
      </c>
      <c r="AG135" s="135" t="str">
        <f t="shared" si="189"/>
        <v/>
      </c>
      <c r="AH135" s="245">
        <f>IF(OR(NOT(ISERROR(SEARCH("E", G135))),NOT(ISERROR(SEARCH("E", H135))), NOT(ISERROR(SEARCH("E", I135))), NOT(ISERROR(SEARCH("E", J135)))), IF(AB135=1, 0, 1), 0)</f>
        <v>0</v>
      </c>
      <c r="AI135" s="245">
        <f>IF(OR(NOT(ISERROR(SEARCH("E", G135))),NOT(ISERROR(SEARCH("E", H135))), NOT(ISERROR(SEARCH("E", I135))), NOT(ISERROR(SEARCH("E", J135)))), IF(AB135=1, 0, 1), 0)</f>
        <v>0</v>
      </c>
      <c r="AK135" s="132"/>
      <c r="AL135" s="133"/>
      <c r="AM135" s="133"/>
      <c r="AN135" s="134" t="s">
        <v>204</v>
      </c>
      <c r="AO135" s="75">
        <f t="shared" ref="AO135:AQ136" si="190">IF(OR(AND($T135&lt;&gt;"Y", X135="N"), AND($U135&lt;&gt;"Y", AD135="N")), 1, 0)</f>
        <v>0</v>
      </c>
      <c r="AP135" s="75">
        <f t="shared" si="190"/>
        <v>0</v>
      </c>
      <c r="AQ135" s="75">
        <f t="shared" si="190"/>
        <v>0</v>
      </c>
      <c r="AR135" s="128">
        <f>IF(OR(AND($T135&lt;&gt;"Y", AA135="N"), AND($U135="", AG135="N")), 1, 0)</f>
        <v>1</v>
      </c>
      <c r="AS135" s="245">
        <f t="shared" si="180"/>
        <v>1</v>
      </c>
      <c r="AU135" s="129"/>
      <c r="AV135" s="75" t="s">
        <v>499</v>
      </c>
      <c r="AW135" s="75"/>
      <c r="AX135" s="75"/>
      <c r="AY135" s="75"/>
      <c r="AZ135" s="75"/>
      <c r="BA135" s="75"/>
      <c r="BB135" s="75"/>
      <c r="BC135" s="128"/>
      <c r="BE135" s="129"/>
      <c r="BF135" s="75" t="s">
        <v>498</v>
      </c>
      <c r="BG135" s="75"/>
      <c r="BH135" s="75"/>
      <c r="BI135" s="75"/>
      <c r="BJ135" s="75"/>
      <c r="BK135" s="75"/>
      <c r="BL135" s="75"/>
      <c r="BM135" s="128"/>
      <c r="BO135" s="129" t="str">
        <f>IF(OR(AND(AU135="I", OR(Physical_Building="Y", Physical_Building="Partial")),AND(AV135="I", OR(ME_Plant="Y", ME_Plant="Partial")), AND(AW135="I", OR(Data_Floor="Y", Data_Floor="Partial")), AND(AX135="I", OR(Racks="Y", Racks="Partial")), AND(AY135="I", OR(IT_Equipment="Y", IT_Equipment="Partial")), AND(AZ135="I", OR(Operating_System="Y", Operating_System="Partial")), AND(BA135="I", OR(Software="Y", Software="Partial")), AND(BB135="I", OR(Business_Process="Y", Business_Process="Partial")), AND(BC135="I", Full_Control="Y")), "I", "")</f>
        <v>I</v>
      </c>
      <c r="BP135" s="128" t="str">
        <f>IF(OR(AND(BE135="E", OR(Physical_Building="N", Physical_Building="Partial")),AND(BF135="E", OR(ME_Plant="N", ME_Plant="Partial")), AND(BG135="E", OR(Data_Floor="N", Data_Floor="Partial")), AND(BH135="E", OR(Racks="N", Racks="Partial")), AND(BI135="E", OR(IT_Equipment="N", IT_Equipment="Partial")), AND(BJ135="E", OR(Operating_System="N", Operating_System="Partial")), AND(BK135="E", OR(Software="N", Software="Partial")), AND(BL135="E", OR(Business_Process="N", Business_Process="Partial")), AND(BM135="E", Full_Control="N")), "E", "")</f>
        <v/>
      </c>
      <c r="BQ135" s="128" t="str">
        <f>IF(BO135="I",IF(BP135="E","I &amp; E","I"),IF(BP135="E","E",""))</f>
        <v>I</v>
      </c>
      <c r="BS135" s="212"/>
      <c r="BT135" s="208"/>
      <c r="BU135" s="208"/>
      <c r="BV135" s="204"/>
    </row>
    <row r="136" spans="1:74" ht="27.75" customHeight="1">
      <c r="A136" s="311" t="s">
        <v>590</v>
      </c>
      <c r="B136" s="346" t="s">
        <v>591</v>
      </c>
      <c r="C136" s="312">
        <v>4</v>
      </c>
      <c r="D136" s="72" t="str">
        <f>IF(BQ136="", "", IF(AS136=1, "N", "Y"))</f>
        <v>N</v>
      </c>
      <c r="E136" s="313"/>
      <c r="F136" s="314"/>
      <c r="G136" s="315"/>
      <c r="H136" s="315"/>
      <c r="I136" s="315"/>
      <c r="J136" s="316"/>
      <c r="K136" s="317" t="str">
        <f t="shared" si="187"/>
        <v/>
      </c>
      <c r="L136" s="317" t="str">
        <f t="shared" si="187"/>
        <v/>
      </c>
      <c r="M136" s="317" t="str">
        <f t="shared" si="187"/>
        <v/>
      </c>
      <c r="N136" s="318" t="str">
        <f t="shared" si="187"/>
        <v>I</v>
      </c>
      <c r="O136" s="319"/>
      <c r="P136" s="319"/>
      <c r="Q136" s="319"/>
      <c r="R136" s="319"/>
      <c r="T136" s="132" t="str">
        <f>IF(E136="", "", IF(E136&lt;DATE(YEAR(Application_Date)+3,MONTH(Application_Date),DAY(Application_Date)), "Y", "N"))</f>
        <v/>
      </c>
      <c r="U136" s="135" t="str">
        <f>IF(F136="", "", IF(F136&lt;DATE(YEAR(Application_Date)+3,MONTH(Application_Date),DAY(Application_Date)), "Y", "N"))</f>
        <v/>
      </c>
      <c r="V136" s="245">
        <f t="shared" si="178"/>
        <v>0</v>
      </c>
      <c r="X136" s="132" t="str">
        <f t="shared" si="188"/>
        <v/>
      </c>
      <c r="Y136" s="133" t="str">
        <f t="shared" si="188"/>
        <v/>
      </c>
      <c r="Z136" s="133" t="str">
        <f t="shared" si="188"/>
        <v/>
      </c>
      <c r="AA136" s="135" t="str">
        <f t="shared" si="188"/>
        <v>N</v>
      </c>
      <c r="AB136" s="245">
        <f>IF(OR(NOT(ISERROR(SEARCH("I", G136))),NOT(ISERROR(SEARCH("I", H136))), NOT(ISERROR(SEARCH("I", I136))), NOT(ISERROR(SEARCH("I", J136)))), 1, 0)</f>
        <v>0</v>
      </c>
      <c r="AD136" s="132" t="str">
        <f t="shared" si="189"/>
        <v/>
      </c>
      <c r="AE136" s="133" t="str">
        <f t="shared" si="189"/>
        <v/>
      </c>
      <c r="AF136" s="133" t="str">
        <f t="shared" si="189"/>
        <v/>
      </c>
      <c r="AG136" s="135" t="str">
        <f t="shared" si="189"/>
        <v/>
      </c>
      <c r="AH136" s="245">
        <f>IF(OR(NOT(ISERROR(SEARCH("E", G136))),NOT(ISERROR(SEARCH("E", H136))), NOT(ISERROR(SEARCH("E", I136))), NOT(ISERROR(SEARCH("E", J136)))), IF(AB136=1, 0, 1), 0)</f>
        <v>0</v>
      </c>
      <c r="AI136" s="245">
        <f>IF(OR(NOT(ISERROR(SEARCH("E", G136))),NOT(ISERROR(SEARCH("E", H136))), NOT(ISERROR(SEARCH("E", I136))), NOT(ISERROR(SEARCH("E", J136)))), IF(AB136=1, 0, 1), 0)</f>
        <v>0</v>
      </c>
      <c r="AK136" s="132"/>
      <c r="AL136" s="133"/>
      <c r="AM136" s="133"/>
      <c r="AN136" s="134" t="s">
        <v>204</v>
      </c>
      <c r="AO136" s="75">
        <f t="shared" si="190"/>
        <v>0</v>
      </c>
      <c r="AP136" s="75">
        <f t="shared" si="190"/>
        <v>0</v>
      </c>
      <c r="AQ136" s="75">
        <f t="shared" si="190"/>
        <v>0</v>
      </c>
      <c r="AR136" s="128">
        <f>IF(OR(AND($T136&lt;&gt;"Y", AA136="N"), AND($U136="", AG136="N")), 1, 0)</f>
        <v>1</v>
      </c>
      <c r="AS136" s="245">
        <f t="shared" si="180"/>
        <v>1</v>
      </c>
      <c r="AU136" s="129"/>
      <c r="AV136" s="75" t="s">
        <v>499</v>
      </c>
      <c r="AW136" s="75"/>
      <c r="AX136" s="75"/>
      <c r="AY136" s="75"/>
      <c r="AZ136" s="75"/>
      <c r="BA136" s="75"/>
      <c r="BB136" s="75"/>
      <c r="BC136" s="128"/>
      <c r="BE136" s="129"/>
      <c r="BF136" s="75" t="s">
        <v>498</v>
      </c>
      <c r="BG136" s="75"/>
      <c r="BH136" s="75"/>
      <c r="BI136" s="75"/>
      <c r="BJ136" s="75"/>
      <c r="BK136" s="75"/>
      <c r="BL136" s="75"/>
      <c r="BM136" s="128"/>
      <c r="BO136" s="129" t="str">
        <f>IF(OR(AND(AU136="I", OR(Physical_Building="Y", Physical_Building="Partial")),AND(AV136="I", OR(ME_Plant="Y", ME_Plant="Partial")), AND(AW136="I", OR(Data_Floor="Y", Data_Floor="Partial")), AND(AX136="I", OR(Racks="Y", Racks="Partial")), AND(AY136="I", OR(IT_Equipment="Y", IT_Equipment="Partial")), AND(AZ136="I", OR(Operating_System="Y", Operating_System="Partial")), AND(BA136="I", OR(Software="Y", Software="Partial")), AND(BB136="I", OR(Business_Process="Y", Business_Process="Partial")), AND(BC136="I", Full_Control="Y")), "I", "")</f>
        <v>I</v>
      </c>
      <c r="BP136" s="128" t="str">
        <f>IF(OR(AND(BE136="E", OR(Physical_Building="N", Physical_Building="Partial")),AND(BF136="E", OR(ME_Plant="N", ME_Plant="Partial")), AND(BG136="E", OR(Data_Floor="N", Data_Floor="Partial")), AND(BH136="E", OR(Racks="N", Racks="Partial")), AND(BI136="E", OR(IT_Equipment="N", IT_Equipment="Partial")), AND(BJ136="E", OR(Operating_System="N", Operating_System="Partial")), AND(BK136="E", OR(Software="N", Software="Partial")), AND(BL136="E", OR(Business_Process="N", Business_Process="Partial")), AND(BM136="E", Full_Control="N")), "E", "")</f>
        <v/>
      </c>
      <c r="BQ136" s="128" t="str">
        <f>IF(BO136="I",IF(BP136="E","I &amp; E","I"),IF(BP136="E","E",""))</f>
        <v>I</v>
      </c>
      <c r="BS136" s="212"/>
      <c r="BT136" s="208"/>
      <c r="BU136" s="208"/>
      <c r="BV136" s="204"/>
    </row>
    <row r="137" spans="1:74" ht="36.75" customHeight="1">
      <c r="A137" s="75"/>
      <c r="C137" s="75">
        <v>4</v>
      </c>
      <c r="D137" s="72"/>
      <c r="E137" s="85"/>
      <c r="F137" s="281"/>
      <c r="J137" s="136"/>
      <c r="N137" s="136"/>
      <c r="O137" s="110"/>
      <c r="P137" s="270"/>
      <c r="Q137" s="270"/>
      <c r="R137" s="270"/>
      <c r="T137" s="111"/>
      <c r="V137" s="270"/>
      <c r="X137" s="111"/>
      <c r="AB137" s="270"/>
      <c r="AD137" s="111"/>
      <c r="AH137" s="270"/>
      <c r="AI137" s="270"/>
      <c r="AK137" s="111"/>
      <c r="AN137" s="136"/>
      <c r="AR137" s="110"/>
      <c r="AS137" s="110"/>
      <c r="AU137" s="111"/>
      <c r="BC137" s="110"/>
      <c r="BE137" s="111"/>
      <c r="BM137" s="110"/>
      <c r="BO137" s="111"/>
      <c r="BQ137" s="270"/>
      <c r="BR137" s="270"/>
      <c r="BS137" s="211"/>
      <c r="BT137" s="136"/>
      <c r="BU137" s="136"/>
      <c r="BV137" s="110"/>
    </row>
    <row r="138" spans="1:74">
      <c r="D138" s="72"/>
      <c r="E138" s="85"/>
      <c r="F138" s="281"/>
      <c r="J138" s="136"/>
      <c r="N138" s="136"/>
      <c r="O138" s="110"/>
      <c r="P138" s="110"/>
      <c r="Q138" s="110"/>
      <c r="R138" s="110"/>
      <c r="T138" s="111"/>
      <c r="V138" s="270"/>
      <c r="X138" s="111"/>
      <c r="AB138" s="270"/>
      <c r="AD138" s="111"/>
      <c r="AH138" s="270"/>
      <c r="AI138" s="270"/>
      <c r="AK138" s="111"/>
      <c r="AN138" s="136"/>
      <c r="AR138" s="110"/>
      <c r="AS138" s="110"/>
      <c r="AU138" s="111"/>
      <c r="BC138" s="110"/>
      <c r="BE138" s="111"/>
      <c r="BM138" s="110"/>
      <c r="BO138" s="111"/>
      <c r="BP138" s="110"/>
      <c r="BQ138" s="110"/>
      <c r="BS138" s="211"/>
      <c r="BT138" s="136"/>
      <c r="BU138" s="136"/>
      <c r="BV138" s="110"/>
    </row>
    <row r="139" spans="1:74">
      <c r="A139" s="114" t="s">
        <v>189</v>
      </c>
      <c r="B139" s="115"/>
      <c r="C139" s="116"/>
      <c r="D139" s="72" t="str">
        <f t="shared" si="127"/>
        <v/>
      </c>
      <c r="E139" s="282"/>
      <c r="F139" s="283"/>
      <c r="G139" s="154"/>
      <c r="H139" s="154"/>
      <c r="I139" s="154"/>
      <c r="J139" s="155"/>
      <c r="K139" s="117" t="str">
        <f t="shared" ref="K139:K183" si="191">IF(AK139="Y", $BQ139, "")</f>
        <v/>
      </c>
      <c r="L139" s="117" t="str">
        <f t="shared" ref="L139:L183" si="192">IF(AL139="Y", $BQ139, "")</f>
        <v/>
      </c>
      <c r="M139" s="117" t="str">
        <f t="shared" ref="M139:M183" si="193">IF(AM139="Y", $BQ139, "")</f>
        <v/>
      </c>
      <c r="N139" s="115" t="str">
        <f t="shared" ref="N139:N183" si="194">IF(AN139="Y", $BQ139, "")</f>
        <v/>
      </c>
      <c r="O139" s="240"/>
      <c r="P139" s="240"/>
      <c r="Q139" s="240"/>
      <c r="R139" s="240"/>
      <c r="T139" s="118" t="str">
        <f t="shared" ref="T139:T183" si="195">IF(E139="", "", IF(E139&lt;DATE(YEAR(Application_Date)+3,MONTH(Application_Date),DAY(Application_Date)), "Y", "N"))</f>
        <v/>
      </c>
      <c r="U139" s="119" t="str">
        <f t="shared" si="181"/>
        <v/>
      </c>
      <c r="V139" s="245">
        <f t="shared" ref="V139:V145" si="196">IF(SUM(AB139, AH139)=0, IF(NOT(OR(T139="Y", U139="Y")), 0, 1), 0)</f>
        <v>0</v>
      </c>
      <c r="X139" s="118" t="str">
        <f t="shared" ref="X139:X183" si="197">IF(NOT(ISERROR(SEARCH("I", K139))), IF(AND(ISERROR(SEARCH("I", G139)), ISERROR(SEARCH("I", $G139))), "N", "Y"), "")</f>
        <v/>
      </c>
      <c r="Y139" s="117" t="str">
        <f t="shared" ref="Y139:Y183" si="198">IF(NOT(ISERROR(SEARCH("I", L139))), IF(AND(ISERROR(SEARCH("I", H139)), ISERROR(SEARCH("I", $G139))), "N", "Y"), "")</f>
        <v/>
      </c>
      <c r="Z139" s="117" t="str">
        <f t="shared" ref="Z139:Z183" si="199">IF(NOT(ISERROR(SEARCH("I", M139))), IF(AND(ISERROR(SEARCH("I", I139)), ISERROR(SEARCH("I", $G139))), "N", "Y"), "")</f>
        <v/>
      </c>
      <c r="AA139" s="119" t="str">
        <f t="shared" ref="AA139:AA183" si="200">IF(NOT(ISERROR(SEARCH("I", N139))), IF(AND(ISERROR(SEARCH("I", J139)), ISERROR(SEARCH("I", $G139))), "N", "Y"), "")</f>
        <v/>
      </c>
      <c r="AB139" s="245">
        <f t="shared" ref="AB139:AB145" si="201">IF(OR(NOT(ISERROR(SEARCH("I", G139))),NOT(ISERROR(SEARCH("I", H139))), NOT(ISERROR(SEARCH("I", I139))), NOT(ISERROR(SEARCH("I", J139)))), 1, 0)</f>
        <v>0</v>
      </c>
      <c r="AD139" s="118" t="str">
        <f t="shared" ref="AD139:AD183" si="202">IF(NOT(ISERROR(SEARCH("E", K139))), IF(AND(ISERROR(SEARCH("E", G139)), ISERROR(SEARCH("E", $G139))), "N", "Y"), "")</f>
        <v/>
      </c>
      <c r="AE139" s="117" t="str">
        <f t="shared" ref="AE139:AE183" si="203">IF(NOT(ISERROR(SEARCH("E", L139))), IF(AND(ISERROR(SEARCH("E", H139)), ISERROR(SEARCH("E", $G139))), "N", "Y"), "")</f>
        <v/>
      </c>
      <c r="AF139" s="117" t="str">
        <f t="shared" ref="AF139:AF183" si="204">IF(NOT(ISERROR(SEARCH("E", M139))), IF(AND(ISERROR(SEARCH("E", I139)), ISERROR(SEARCH("E", $G139))), "N", "Y"), "")</f>
        <v/>
      </c>
      <c r="AG139" s="119" t="str">
        <f t="shared" ref="AG139:AG183" si="205">IF(NOT(ISERROR(SEARCH("E", N139))), IF(AND(ISERROR(SEARCH("E", J139)), ISERROR(SEARCH("E", $G139))), "N", "Y"), "")</f>
        <v/>
      </c>
      <c r="AH139" s="245">
        <f t="shared" ref="AH139:AH145" si="206">IF(OR(NOT(ISERROR(SEARCH("E", G139))),NOT(ISERROR(SEARCH("E", H139))), NOT(ISERROR(SEARCH("E", I139))), NOT(ISERROR(SEARCH("E", J139)))), IF(AB139=1, 0, 1), 0)</f>
        <v>0</v>
      </c>
      <c r="AI139" s="245">
        <f t="shared" ref="AI139:AI145" si="207">IF(OR(NOT(ISERROR(SEARCH("E", G139))),NOT(ISERROR(SEARCH("E", H139))), NOT(ISERROR(SEARCH("E", I139))), NOT(ISERROR(SEARCH("E", J139)))), IF(AB139=1, 0, 1), 0)</f>
        <v>0</v>
      </c>
      <c r="AK139" s="118"/>
      <c r="AL139" s="117"/>
      <c r="AM139" s="117"/>
      <c r="AN139" s="115"/>
      <c r="AO139" s="75">
        <f t="shared" ref="AO139:AQ145" si="208">IF(OR(AND($T139&lt;&gt;"Y", X139="N"), AND($U139&lt;&gt;"Y", AD139="N")), 1, 0)</f>
        <v>0</v>
      </c>
      <c r="AP139" s="75">
        <f t="shared" si="208"/>
        <v>0</v>
      </c>
      <c r="AQ139" s="75">
        <f t="shared" si="208"/>
        <v>0</v>
      </c>
      <c r="AR139" s="128">
        <f t="shared" si="150"/>
        <v>0</v>
      </c>
      <c r="AS139" s="245">
        <f t="shared" ref="AS139:AS145" si="209">IF(SUM(AO139:AR139)&gt;0, 1, 0)</f>
        <v>0</v>
      </c>
      <c r="AU139" s="129"/>
      <c r="AV139" s="75"/>
      <c r="AW139" s="75"/>
      <c r="AX139" s="75"/>
      <c r="AY139" s="75"/>
      <c r="AZ139" s="75"/>
      <c r="BA139" s="75"/>
      <c r="BB139" s="75"/>
      <c r="BC139" s="128"/>
      <c r="BE139" s="129"/>
      <c r="BF139" s="75"/>
      <c r="BG139" s="75"/>
      <c r="BH139" s="75"/>
      <c r="BI139" s="75"/>
      <c r="BJ139" s="75"/>
      <c r="BK139" s="75"/>
      <c r="BL139" s="75"/>
      <c r="BM139" s="128"/>
      <c r="BO139" s="129" t="str">
        <f t="shared" ref="BO139:BO183" si="210">IF(OR(AND(AU139="I", OR(Physical_Building="Y", Physical_Building="Partial")),AND(AV139="I", OR(ME_Plant="Y", ME_Plant="Partial")), AND(AW139="I", OR(Data_Floor="Y", Data_Floor="Partial")), AND(AX139="I", OR(Racks="Y", Racks="Partial")), AND(AY139="I", OR(IT_Equipment="Y", IT_Equipment="Partial")), AND(AZ139="I", OR(Operating_System="Y", Operating_System="Partial")), AND(BA139="I", OR(Software="Y", Software="Partial")), AND(BB139="I", OR(Business_Process="Y", Business_Process="Partial")), AND(BC139="I", Full_Control="Y")), "I", "")</f>
        <v/>
      </c>
      <c r="BP139" s="128" t="str">
        <f t="shared" ref="BP139:BP183" si="211">IF(OR(AND(BE139="E", OR(Physical_Building="N", Physical_Building="Partial")),AND(BF139="E", OR(ME_Plant="N", ME_Plant="Partial")), AND(BG139="E", OR(Data_Floor="N", Data_Floor="Partial")), AND(BH139="E", OR(Racks="N", Racks="Partial")), AND(BI139="E", OR(IT_Equipment="N", IT_Equipment="Partial")), AND(BJ139="E", OR(Operating_System="N", Operating_System="Partial")), AND(BK139="E", OR(Software="N", Software="Partial")), AND(BL139="E", OR(Business_Process="N", Business_Process="Partial")), AND(BM139="E", Full_Control="N")), "E", "")</f>
        <v/>
      </c>
      <c r="BQ139" s="128" t="str">
        <f t="shared" si="143"/>
        <v/>
      </c>
      <c r="BS139" s="212"/>
      <c r="BT139" s="208"/>
      <c r="BU139" s="208"/>
      <c r="BV139" s="204"/>
    </row>
    <row r="140" spans="1:74" ht="26.25" customHeight="1">
      <c r="A140" s="311" t="s">
        <v>559</v>
      </c>
      <c r="B140" s="346" t="s">
        <v>376</v>
      </c>
      <c r="C140" s="312">
        <v>4</v>
      </c>
      <c r="D140" s="72" t="str">
        <f t="shared" si="127"/>
        <v>N</v>
      </c>
      <c r="E140" s="313"/>
      <c r="F140" s="314"/>
      <c r="G140" s="315"/>
      <c r="H140" s="315"/>
      <c r="I140" s="315"/>
      <c r="J140" s="316"/>
      <c r="K140" s="317" t="str">
        <f t="shared" si="191"/>
        <v/>
      </c>
      <c r="L140" s="317" t="str">
        <f t="shared" si="192"/>
        <v/>
      </c>
      <c r="M140" s="317" t="str">
        <f t="shared" si="193"/>
        <v/>
      </c>
      <c r="N140" s="318" t="str">
        <f t="shared" si="194"/>
        <v>I</v>
      </c>
      <c r="O140" s="319"/>
      <c r="P140" s="319"/>
      <c r="Q140" s="319"/>
      <c r="R140" s="319"/>
      <c r="T140" s="132" t="str">
        <f t="shared" si="195"/>
        <v/>
      </c>
      <c r="U140" s="135" t="str">
        <f t="shared" si="181"/>
        <v/>
      </c>
      <c r="V140" s="245">
        <f t="shared" si="196"/>
        <v>0</v>
      </c>
      <c r="X140" s="132" t="str">
        <f t="shared" si="197"/>
        <v/>
      </c>
      <c r="Y140" s="133" t="str">
        <f t="shared" si="198"/>
        <v/>
      </c>
      <c r="Z140" s="133" t="str">
        <f t="shared" si="199"/>
        <v/>
      </c>
      <c r="AA140" s="135" t="str">
        <f t="shared" si="200"/>
        <v>N</v>
      </c>
      <c r="AB140" s="245">
        <f t="shared" si="201"/>
        <v>0</v>
      </c>
      <c r="AD140" s="132" t="str">
        <f t="shared" si="202"/>
        <v/>
      </c>
      <c r="AE140" s="133" t="str">
        <f t="shared" si="203"/>
        <v/>
      </c>
      <c r="AF140" s="133" t="str">
        <f t="shared" si="204"/>
        <v/>
      </c>
      <c r="AG140" s="135" t="str">
        <f t="shared" si="205"/>
        <v/>
      </c>
      <c r="AH140" s="245">
        <f t="shared" si="206"/>
        <v>0</v>
      </c>
      <c r="AI140" s="245">
        <f t="shared" si="207"/>
        <v>0</v>
      </c>
      <c r="AK140" s="132"/>
      <c r="AL140" s="133"/>
      <c r="AM140" s="133"/>
      <c r="AN140" s="134" t="s">
        <v>204</v>
      </c>
      <c r="AO140" s="75">
        <f t="shared" si="208"/>
        <v>0</v>
      </c>
      <c r="AP140" s="75">
        <f t="shared" si="208"/>
        <v>0</v>
      </c>
      <c r="AQ140" s="75">
        <f t="shared" si="208"/>
        <v>0</v>
      </c>
      <c r="AR140" s="128">
        <f t="shared" si="150"/>
        <v>1</v>
      </c>
      <c r="AS140" s="245">
        <f t="shared" si="209"/>
        <v>1</v>
      </c>
      <c r="AU140" s="129"/>
      <c r="AV140" s="75" t="s">
        <v>499</v>
      </c>
      <c r="AW140" s="75"/>
      <c r="AX140" s="75"/>
      <c r="AY140" s="75"/>
      <c r="AZ140" s="75"/>
      <c r="BA140" s="75"/>
      <c r="BB140" s="75"/>
      <c r="BC140" s="128"/>
      <c r="BE140" s="129"/>
      <c r="BF140" s="75" t="s">
        <v>498</v>
      </c>
      <c r="BG140" s="75"/>
      <c r="BH140" s="75"/>
      <c r="BI140" s="75"/>
      <c r="BJ140" s="75"/>
      <c r="BK140" s="75"/>
      <c r="BL140" s="75"/>
      <c r="BM140" s="128"/>
      <c r="BO140" s="129" t="str">
        <f t="shared" si="210"/>
        <v>I</v>
      </c>
      <c r="BP140" s="128" t="str">
        <f t="shared" si="211"/>
        <v/>
      </c>
      <c r="BQ140" s="128" t="str">
        <f t="shared" si="143"/>
        <v>I</v>
      </c>
      <c r="BS140" s="212"/>
      <c r="BT140" s="208"/>
      <c r="BU140" s="208"/>
      <c r="BV140" s="204"/>
    </row>
    <row r="141" spans="1:74" ht="26.25" customHeight="1">
      <c r="A141" s="311" t="s">
        <v>603</v>
      </c>
      <c r="B141" s="346" t="s">
        <v>592</v>
      </c>
      <c r="C141" s="312">
        <v>3</v>
      </c>
      <c r="D141" s="72" t="str">
        <f t="shared" si="127"/>
        <v>N</v>
      </c>
      <c r="E141" s="313"/>
      <c r="F141" s="314"/>
      <c r="G141" s="315"/>
      <c r="H141" s="315"/>
      <c r="I141" s="315"/>
      <c r="J141" s="316"/>
      <c r="K141" s="317" t="str">
        <f>IF(AK141="Y", $BQ141, "")</f>
        <v/>
      </c>
      <c r="L141" s="317" t="str">
        <f>IF(AL141="Y", $BQ141, "")</f>
        <v/>
      </c>
      <c r="M141" s="317" t="str">
        <f>IF(AM141="Y", $BQ141, "")</f>
        <v/>
      </c>
      <c r="N141" s="318" t="str">
        <f>IF(AN141="Y", $BQ141, "")</f>
        <v>I</v>
      </c>
      <c r="O141" s="319"/>
      <c r="P141" s="319"/>
      <c r="Q141" s="319"/>
      <c r="R141" s="319"/>
      <c r="T141" s="132" t="str">
        <f>IF(E141="", "", IF(E141&lt;DATE(YEAR(Application_Date)+3,MONTH(Application_Date),DAY(Application_Date)), "Y", "N"))</f>
        <v/>
      </c>
      <c r="U141" s="135" t="str">
        <f>IF(F141="", "", IF(F141&lt;DATE(YEAR(Application_Date)+3,MONTH(Application_Date),DAY(Application_Date)), "Y", "N"))</f>
        <v/>
      </c>
      <c r="V141" s="245">
        <f t="shared" si="196"/>
        <v>0</v>
      </c>
      <c r="X141" s="132" t="str">
        <f>IF(NOT(ISERROR(SEARCH("I", K141))), IF(AND(ISERROR(SEARCH("I", G141)), ISERROR(SEARCH("I", $G141))), "N", "Y"), "")</f>
        <v/>
      </c>
      <c r="Y141" s="133" t="str">
        <f>IF(NOT(ISERROR(SEARCH("I", L141))), IF(AND(ISERROR(SEARCH("I", H141)), ISERROR(SEARCH("I", $G141))), "N", "Y"), "")</f>
        <v/>
      </c>
      <c r="Z141" s="133" t="str">
        <f>IF(NOT(ISERROR(SEARCH("I", M141))), IF(AND(ISERROR(SEARCH("I", I141)), ISERROR(SEARCH("I", $G141))), "N", "Y"), "")</f>
        <v/>
      </c>
      <c r="AA141" s="135" t="str">
        <f>IF(NOT(ISERROR(SEARCH("I", N141))), IF(AND(ISERROR(SEARCH("I", J141)), ISERROR(SEARCH("I", $G141))), "N", "Y"), "")</f>
        <v>N</v>
      </c>
      <c r="AB141" s="245">
        <f t="shared" si="201"/>
        <v>0</v>
      </c>
      <c r="AD141" s="132" t="str">
        <f>IF(NOT(ISERROR(SEARCH("E", K141))), IF(AND(ISERROR(SEARCH("E", G141)), ISERROR(SEARCH("E", $G141))), "N", "Y"), "")</f>
        <v/>
      </c>
      <c r="AE141" s="133" t="str">
        <f>IF(NOT(ISERROR(SEARCH("E", L141))), IF(AND(ISERROR(SEARCH("E", H141)), ISERROR(SEARCH("E", $G141))), "N", "Y"), "")</f>
        <v/>
      </c>
      <c r="AF141" s="133" t="str">
        <f>IF(NOT(ISERROR(SEARCH("E", M141))), IF(AND(ISERROR(SEARCH("E", I141)), ISERROR(SEARCH("E", $G141))), "N", "Y"), "")</f>
        <v/>
      </c>
      <c r="AG141" s="135" t="str">
        <f>IF(NOT(ISERROR(SEARCH("E", N141))), IF(AND(ISERROR(SEARCH("E", J141)), ISERROR(SEARCH("E", $G141))), "N", "Y"), "")</f>
        <v/>
      </c>
      <c r="AH141" s="245">
        <f t="shared" si="206"/>
        <v>0</v>
      </c>
      <c r="AI141" s="245">
        <f t="shared" si="207"/>
        <v>0</v>
      </c>
      <c r="AK141" s="132"/>
      <c r="AL141" s="133"/>
      <c r="AM141" s="133"/>
      <c r="AN141" s="134" t="s">
        <v>204</v>
      </c>
      <c r="AO141" s="75">
        <f t="shared" si="208"/>
        <v>0</v>
      </c>
      <c r="AP141" s="75">
        <f t="shared" si="208"/>
        <v>0</v>
      </c>
      <c r="AQ141" s="75">
        <f t="shared" si="208"/>
        <v>0</v>
      </c>
      <c r="AR141" s="128">
        <f>IF(OR(AND($T141&lt;&gt;"Y", AA141="N"), AND($U141="", AG141="N")), 1, 0)</f>
        <v>1</v>
      </c>
      <c r="AS141" s="245">
        <f t="shared" si="209"/>
        <v>1</v>
      </c>
      <c r="AU141" s="129"/>
      <c r="AV141" s="75" t="s">
        <v>499</v>
      </c>
      <c r="AW141" s="75"/>
      <c r="AX141" s="75"/>
      <c r="AY141" s="75"/>
      <c r="AZ141" s="75"/>
      <c r="BA141" s="75"/>
      <c r="BB141" s="75"/>
      <c r="BC141" s="128"/>
      <c r="BE141" s="129"/>
      <c r="BF141" s="75" t="s">
        <v>498</v>
      </c>
      <c r="BG141" s="75"/>
      <c r="BH141" s="75"/>
      <c r="BI141" s="75"/>
      <c r="BJ141" s="75"/>
      <c r="BK141" s="75"/>
      <c r="BL141" s="75"/>
      <c r="BM141" s="128"/>
      <c r="BO141" s="129" t="str">
        <f>IF(OR(AND(AU141="I", OR(Physical_Building="Y", Physical_Building="Partial")),AND(AV141="I", OR(ME_Plant="Y", ME_Plant="Partial")), AND(AW141="I", OR(Data_Floor="Y", Data_Floor="Partial")), AND(AX141="I", OR(Racks="Y", Racks="Partial")), AND(AY141="I", OR(IT_Equipment="Y", IT_Equipment="Partial")), AND(AZ141="I", OR(Operating_System="Y", Operating_System="Partial")), AND(BA141="I", OR(Software="Y", Software="Partial")), AND(BB141="I", OR(Business_Process="Y", Business_Process="Partial")), AND(BC141="I", Full_Control="Y")), "I", "")</f>
        <v>I</v>
      </c>
      <c r="BP141" s="128" t="str">
        <f>IF(OR(AND(BE141="E", OR(Physical_Building="N", Physical_Building="Partial")),AND(BF141="E", OR(ME_Plant="N", ME_Plant="Partial")), AND(BG141="E", OR(Data_Floor="N", Data_Floor="Partial")), AND(BH141="E", OR(Racks="N", Racks="Partial")), AND(BI141="E", OR(IT_Equipment="N", IT_Equipment="Partial")), AND(BJ141="E", OR(Operating_System="N", Operating_System="Partial")), AND(BK141="E", OR(Software="N", Software="Partial")), AND(BL141="E", OR(Business_Process="N", Business_Process="Partial")), AND(BM141="E", Full_Control="N")), "E", "")</f>
        <v/>
      </c>
      <c r="BQ141" s="128" t="str">
        <f>IF(BO141="I",IF(BP141="E","I &amp; E","I"),IF(BP141="E","E",""))</f>
        <v>I</v>
      </c>
      <c r="BS141" s="212"/>
      <c r="BT141" s="208"/>
      <c r="BU141" s="208"/>
      <c r="BV141" s="204"/>
    </row>
    <row r="142" spans="1:74" ht="24.75" customHeight="1">
      <c r="A142" s="129" t="s">
        <v>560</v>
      </c>
      <c r="B142" s="345" t="s">
        <v>636</v>
      </c>
      <c r="C142" s="130">
        <v>4</v>
      </c>
      <c r="D142" s="72" t="str">
        <f t="shared" si="127"/>
        <v/>
      </c>
      <c r="E142" s="279"/>
      <c r="F142" s="280"/>
      <c r="G142" s="157"/>
      <c r="H142" s="157"/>
      <c r="I142" s="157"/>
      <c r="J142" s="158"/>
      <c r="K142" s="75" t="str">
        <f t="shared" si="191"/>
        <v/>
      </c>
      <c r="L142" s="75" t="str">
        <f t="shared" si="192"/>
        <v/>
      </c>
      <c r="M142" s="75" t="str">
        <f t="shared" si="193"/>
        <v/>
      </c>
      <c r="N142" s="131" t="str">
        <f t="shared" si="194"/>
        <v/>
      </c>
      <c r="O142" s="240"/>
      <c r="P142" s="240"/>
      <c r="Q142" s="240"/>
      <c r="R142" s="240"/>
      <c r="T142" s="129" t="str">
        <f t="shared" si="195"/>
        <v/>
      </c>
      <c r="U142" s="128" t="str">
        <f t="shared" si="181"/>
        <v/>
      </c>
      <c r="V142" s="245">
        <f t="shared" si="196"/>
        <v>0</v>
      </c>
      <c r="X142" s="129" t="str">
        <f t="shared" si="197"/>
        <v/>
      </c>
      <c r="Y142" s="75" t="str">
        <f t="shared" si="198"/>
        <v/>
      </c>
      <c r="Z142" s="75" t="str">
        <f t="shared" si="199"/>
        <v/>
      </c>
      <c r="AA142" s="128" t="str">
        <f t="shared" si="200"/>
        <v/>
      </c>
      <c r="AB142" s="245">
        <f t="shared" si="201"/>
        <v>0</v>
      </c>
      <c r="AD142" s="129" t="str">
        <f t="shared" si="202"/>
        <v/>
      </c>
      <c r="AE142" s="75" t="str">
        <f t="shared" si="203"/>
        <v/>
      </c>
      <c r="AF142" s="75" t="str">
        <f t="shared" si="204"/>
        <v/>
      </c>
      <c r="AG142" s="128" t="str">
        <f t="shared" si="205"/>
        <v/>
      </c>
      <c r="AH142" s="245">
        <f t="shared" si="206"/>
        <v>0</v>
      </c>
      <c r="AI142" s="245">
        <f t="shared" si="207"/>
        <v>0</v>
      </c>
      <c r="AK142" s="129"/>
      <c r="AL142" s="75"/>
      <c r="AM142" s="75"/>
      <c r="AN142" s="131"/>
      <c r="AO142" s="75">
        <f t="shared" si="208"/>
        <v>0</v>
      </c>
      <c r="AP142" s="75">
        <f t="shared" si="208"/>
        <v>0</v>
      </c>
      <c r="AQ142" s="75">
        <f t="shared" si="208"/>
        <v>0</v>
      </c>
      <c r="AR142" s="128">
        <f t="shared" si="150"/>
        <v>0</v>
      </c>
      <c r="AS142" s="245">
        <f t="shared" si="209"/>
        <v>0</v>
      </c>
      <c r="AU142" s="129"/>
      <c r="AV142" s="75"/>
      <c r="AW142" s="75"/>
      <c r="AX142" s="75"/>
      <c r="AY142" s="75"/>
      <c r="AZ142" s="75"/>
      <c r="BA142" s="75"/>
      <c r="BB142" s="75"/>
      <c r="BC142" s="128"/>
      <c r="BE142" s="129"/>
      <c r="BF142" s="75"/>
      <c r="BG142" s="75"/>
      <c r="BH142" s="75"/>
      <c r="BI142" s="75"/>
      <c r="BJ142" s="75"/>
      <c r="BK142" s="75"/>
      <c r="BL142" s="75"/>
      <c r="BM142" s="128"/>
      <c r="BO142" s="129" t="str">
        <f t="shared" si="210"/>
        <v/>
      </c>
      <c r="BP142" s="128" t="str">
        <f t="shared" si="211"/>
        <v/>
      </c>
      <c r="BQ142" s="128" t="str">
        <f t="shared" si="143"/>
        <v/>
      </c>
      <c r="BS142" s="212"/>
      <c r="BT142" s="208"/>
      <c r="BU142" s="208"/>
      <c r="BV142" s="204"/>
    </row>
    <row r="143" spans="1:74" ht="24.75" customHeight="1">
      <c r="A143" s="129" t="s">
        <v>561</v>
      </c>
      <c r="B143" s="345" t="s">
        <v>637</v>
      </c>
      <c r="C143" s="130">
        <v>2</v>
      </c>
      <c r="D143" s="72" t="str">
        <f t="shared" si="127"/>
        <v/>
      </c>
      <c r="E143" s="279"/>
      <c r="F143" s="280"/>
      <c r="G143" s="157"/>
      <c r="H143" s="157"/>
      <c r="I143" s="157"/>
      <c r="J143" s="158"/>
      <c r="K143" s="75" t="str">
        <f t="shared" si="191"/>
        <v/>
      </c>
      <c r="L143" s="75" t="str">
        <f t="shared" si="192"/>
        <v/>
      </c>
      <c r="M143" s="75" t="str">
        <f t="shared" si="193"/>
        <v/>
      </c>
      <c r="N143" s="131" t="str">
        <f t="shared" si="194"/>
        <v/>
      </c>
      <c r="O143" s="240"/>
      <c r="P143" s="240"/>
      <c r="Q143" s="240"/>
      <c r="R143" s="240"/>
      <c r="T143" s="129" t="str">
        <f t="shared" si="195"/>
        <v/>
      </c>
      <c r="U143" s="128" t="str">
        <f t="shared" si="181"/>
        <v/>
      </c>
      <c r="V143" s="245">
        <f t="shared" si="196"/>
        <v>0</v>
      </c>
      <c r="X143" s="129" t="str">
        <f t="shared" si="197"/>
        <v/>
      </c>
      <c r="Y143" s="75" t="str">
        <f t="shared" si="198"/>
        <v/>
      </c>
      <c r="Z143" s="75" t="str">
        <f t="shared" si="199"/>
        <v/>
      </c>
      <c r="AA143" s="128" t="str">
        <f t="shared" si="200"/>
        <v/>
      </c>
      <c r="AB143" s="245">
        <f t="shared" si="201"/>
        <v>0</v>
      </c>
      <c r="AD143" s="129" t="str">
        <f t="shared" si="202"/>
        <v/>
      </c>
      <c r="AE143" s="75" t="str">
        <f t="shared" si="203"/>
        <v/>
      </c>
      <c r="AF143" s="75" t="str">
        <f t="shared" si="204"/>
        <v/>
      </c>
      <c r="AG143" s="128" t="str">
        <f t="shared" si="205"/>
        <v/>
      </c>
      <c r="AH143" s="245">
        <f t="shared" si="206"/>
        <v>0</v>
      </c>
      <c r="AI143" s="245">
        <f t="shared" si="207"/>
        <v>0</v>
      </c>
      <c r="AK143" s="129"/>
      <c r="AL143" s="75"/>
      <c r="AM143" s="75"/>
      <c r="AN143" s="131"/>
      <c r="AO143" s="75">
        <f t="shared" si="208"/>
        <v>0</v>
      </c>
      <c r="AP143" s="75">
        <f t="shared" si="208"/>
        <v>0</v>
      </c>
      <c r="AQ143" s="75">
        <f t="shared" si="208"/>
        <v>0</v>
      </c>
      <c r="AR143" s="128">
        <f t="shared" si="150"/>
        <v>0</v>
      </c>
      <c r="AS143" s="245">
        <f t="shared" si="209"/>
        <v>0</v>
      </c>
      <c r="AU143" s="129"/>
      <c r="AV143" s="75"/>
      <c r="AW143" s="75"/>
      <c r="AX143" s="75"/>
      <c r="AY143" s="75"/>
      <c r="AZ143" s="75"/>
      <c r="BA143" s="75"/>
      <c r="BB143" s="75"/>
      <c r="BC143" s="128"/>
      <c r="BE143" s="129"/>
      <c r="BF143" s="75"/>
      <c r="BG143" s="75"/>
      <c r="BH143" s="75"/>
      <c r="BI143" s="75"/>
      <c r="BJ143" s="75"/>
      <c r="BK143" s="75"/>
      <c r="BL143" s="75"/>
      <c r="BM143" s="128"/>
      <c r="BO143" s="129" t="str">
        <f t="shared" si="210"/>
        <v/>
      </c>
      <c r="BP143" s="128" t="str">
        <f t="shared" si="211"/>
        <v/>
      </c>
      <c r="BQ143" s="128" t="str">
        <f t="shared" si="143"/>
        <v/>
      </c>
      <c r="BS143" s="212"/>
      <c r="BT143" s="208"/>
      <c r="BU143" s="208"/>
      <c r="BV143" s="204"/>
    </row>
    <row r="144" spans="1:74" ht="23.25" customHeight="1">
      <c r="A144" s="311" t="s">
        <v>562</v>
      </c>
      <c r="B144" s="346" t="s">
        <v>638</v>
      </c>
      <c r="C144" s="312">
        <v>4</v>
      </c>
      <c r="D144" s="72" t="str">
        <f t="shared" si="127"/>
        <v>N</v>
      </c>
      <c r="E144" s="313"/>
      <c r="F144" s="314"/>
      <c r="G144" s="315"/>
      <c r="H144" s="315"/>
      <c r="I144" s="315"/>
      <c r="J144" s="316"/>
      <c r="K144" s="317" t="str">
        <f t="shared" si="191"/>
        <v/>
      </c>
      <c r="L144" s="317" t="str">
        <f t="shared" si="192"/>
        <v/>
      </c>
      <c r="M144" s="317" t="str">
        <f t="shared" si="193"/>
        <v/>
      </c>
      <c r="N144" s="318" t="str">
        <f t="shared" si="194"/>
        <v>I</v>
      </c>
      <c r="O144" s="319"/>
      <c r="P144" s="319"/>
      <c r="Q144" s="319"/>
      <c r="R144" s="319"/>
      <c r="T144" s="132" t="str">
        <f t="shared" si="195"/>
        <v/>
      </c>
      <c r="U144" s="135" t="str">
        <f t="shared" si="181"/>
        <v/>
      </c>
      <c r="V144" s="245">
        <f t="shared" si="196"/>
        <v>0</v>
      </c>
      <c r="X144" s="132" t="str">
        <f t="shared" si="197"/>
        <v/>
      </c>
      <c r="Y144" s="133" t="str">
        <f t="shared" si="198"/>
        <v/>
      </c>
      <c r="Z144" s="133" t="str">
        <f t="shared" si="199"/>
        <v/>
      </c>
      <c r="AA144" s="135" t="str">
        <f t="shared" si="200"/>
        <v>N</v>
      </c>
      <c r="AB144" s="245">
        <f t="shared" si="201"/>
        <v>0</v>
      </c>
      <c r="AD144" s="132" t="str">
        <f t="shared" si="202"/>
        <v/>
      </c>
      <c r="AE144" s="133" t="str">
        <f t="shared" si="203"/>
        <v/>
      </c>
      <c r="AF144" s="133" t="str">
        <f t="shared" si="204"/>
        <v/>
      </c>
      <c r="AG144" s="135" t="str">
        <f t="shared" si="205"/>
        <v/>
      </c>
      <c r="AH144" s="245">
        <f t="shared" si="206"/>
        <v>0</v>
      </c>
      <c r="AI144" s="245">
        <f t="shared" si="207"/>
        <v>0</v>
      </c>
      <c r="AK144" s="132"/>
      <c r="AL144" s="133"/>
      <c r="AM144" s="133"/>
      <c r="AN144" s="134" t="s">
        <v>204</v>
      </c>
      <c r="AO144" s="75">
        <f t="shared" si="208"/>
        <v>0</v>
      </c>
      <c r="AP144" s="75">
        <f t="shared" si="208"/>
        <v>0</v>
      </c>
      <c r="AQ144" s="75">
        <f t="shared" si="208"/>
        <v>0</v>
      </c>
      <c r="AR144" s="128">
        <f t="shared" si="150"/>
        <v>1</v>
      </c>
      <c r="AS144" s="245">
        <f t="shared" si="209"/>
        <v>1</v>
      </c>
      <c r="AU144" s="129"/>
      <c r="AV144" s="75" t="s">
        <v>499</v>
      </c>
      <c r="AW144" s="75"/>
      <c r="AX144" s="75"/>
      <c r="AY144" s="75"/>
      <c r="AZ144" s="75"/>
      <c r="BA144" s="75"/>
      <c r="BB144" s="75"/>
      <c r="BC144" s="128"/>
      <c r="BE144" s="129"/>
      <c r="BF144" s="75" t="s">
        <v>498</v>
      </c>
      <c r="BG144" s="75"/>
      <c r="BH144" s="75"/>
      <c r="BI144" s="75"/>
      <c r="BJ144" s="75"/>
      <c r="BK144" s="75"/>
      <c r="BL144" s="75"/>
      <c r="BM144" s="128"/>
      <c r="BO144" s="129" t="str">
        <f t="shared" si="210"/>
        <v>I</v>
      </c>
      <c r="BP144" s="128" t="str">
        <f t="shared" si="211"/>
        <v/>
      </c>
      <c r="BQ144" s="128" t="str">
        <f t="shared" si="143"/>
        <v>I</v>
      </c>
      <c r="BS144" s="212"/>
      <c r="BT144" s="208"/>
      <c r="BU144" s="208"/>
      <c r="BV144" s="204"/>
    </row>
    <row r="145" spans="1:74" ht="38.25" customHeight="1">
      <c r="A145" s="311" t="s">
        <v>563</v>
      </c>
      <c r="B145" s="346" t="s">
        <v>593</v>
      </c>
      <c r="C145" s="312">
        <v>4</v>
      </c>
      <c r="D145" s="72" t="str">
        <f>IF(BQ145="", "", IF(AS145=1, "N", "Y"))</f>
        <v>N</v>
      </c>
      <c r="E145" s="313"/>
      <c r="F145" s="314"/>
      <c r="G145" s="315"/>
      <c r="H145" s="315"/>
      <c r="I145" s="315"/>
      <c r="J145" s="316"/>
      <c r="K145" s="317" t="str">
        <f>IF(AK145="Y", $BQ145, "")</f>
        <v/>
      </c>
      <c r="L145" s="317" t="str">
        <f>IF(AL145="Y", $BQ145, "")</f>
        <v/>
      </c>
      <c r="M145" s="317" t="str">
        <f>IF(AM145="Y", $BQ145, "")</f>
        <v/>
      </c>
      <c r="N145" s="318" t="str">
        <f>IF(AN145="Y", $BQ145, "")</f>
        <v>I</v>
      </c>
      <c r="O145" s="319"/>
      <c r="P145" s="319"/>
      <c r="Q145" s="319"/>
      <c r="R145" s="319"/>
      <c r="T145" s="132" t="str">
        <f>IF(E145="", "", IF(E145&lt;DATE(YEAR(Application_Date)+3,MONTH(Application_Date),DAY(Application_Date)), "Y", "N"))</f>
        <v/>
      </c>
      <c r="U145" s="135" t="str">
        <f>IF(F145="", "", IF(F145&lt;DATE(YEAR(Application_Date)+3,MONTH(Application_Date),DAY(Application_Date)), "Y", "N"))</f>
        <v/>
      </c>
      <c r="V145" s="245">
        <f t="shared" si="196"/>
        <v>0</v>
      </c>
      <c r="X145" s="132" t="str">
        <f>IF(NOT(ISERROR(SEARCH("I", K145))), IF(AND(ISERROR(SEARCH("I", G145)), ISERROR(SEARCH("I", $G145))), "N", "Y"), "")</f>
        <v/>
      </c>
      <c r="Y145" s="133" t="str">
        <f>IF(NOT(ISERROR(SEARCH("I", L145))), IF(AND(ISERROR(SEARCH("I", H145)), ISERROR(SEARCH("I", $G145))), "N", "Y"), "")</f>
        <v/>
      </c>
      <c r="Z145" s="133" t="str">
        <f>IF(NOT(ISERROR(SEARCH("I", M145))), IF(AND(ISERROR(SEARCH("I", I145)), ISERROR(SEARCH("I", $G145))), "N", "Y"), "")</f>
        <v/>
      </c>
      <c r="AA145" s="135" t="str">
        <f>IF(NOT(ISERROR(SEARCH("I", N145))), IF(AND(ISERROR(SEARCH("I", J145)), ISERROR(SEARCH("I", $G145))), "N", "Y"), "")</f>
        <v>N</v>
      </c>
      <c r="AB145" s="245">
        <f t="shared" si="201"/>
        <v>0</v>
      </c>
      <c r="AD145" s="132" t="str">
        <f>IF(NOT(ISERROR(SEARCH("E", K145))), IF(AND(ISERROR(SEARCH("E", G145)), ISERROR(SEARCH("E", $G145))), "N", "Y"), "")</f>
        <v/>
      </c>
      <c r="AE145" s="133" t="str">
        <f>IF(NOT(ISERROR(SEARCH("E", L145))), IF(AND(ISERROR(SEARCH("E", H145)), ISERROR(SEARCH("E", $G145))), "N", "Y"), "")</f>
        <v/>
      </c>
      <c r="AF145" s="133" t="str">
        <f>IF(NOT(ISERROR(SEARCH("E", M145))), IF(AND(ISERROR(SEARCH("E", I145)), ISERROR(SEARCH("E", $G145))), "N", "Y"), "")</f>
        <v/>
      </c>
      <c r="AG145" s="135" t="str">
        <f>IF(NOT(ISERROR(SEARCH("E", N145))), IF(AND(ISERROR(SEARCH("E", J145)), ISERROR(SEARCH("E", $G145))), "N", "Y"), "")</f>
        <v/>
      </c>
      <c r="AH145" s="245">
        <f t="shared" si="206"/>
        <v>0</v>
      </c>
      <c r="AI145" s="245">
        <f t="shared" si="207"/>
        <v>0</v>
      </c>
      <c r="AK145" s="132"/>
      <c r="AL145" s="133"/>
      <c r="AM145" s="133"/>
      <c r="AN145" s="134" t="s">
        <v>204</v>
      </c>
      <c r="AO145" s="75">
        <f t="shared" si="208"/>
        <v>0</v>
      </c>
      <c r="AP145" s="75">
        <f t="shared" si="208"/>
        <v>0</v>
      </c>
      <c r="AQ145" s="75">
        <f t="shared" si="208"/>
        <v>0</v>
      </c>
      <c r="AR145" s="128">
        <f>IF(OR(AND($T145&lt;&gt;"Y", AA145="N"), AND($U145="", AG145="N")), 1, 0)</f>
        <v>1</v>
      </c>
      <c r="AS145" s="245">
        <f t="shared" si="209"/>
        <v>1</v>
      </c>
      <c r="AU145" s="129"/>
      <c r="AV145" s="75" t="s">
        <v>499</v>
      </c>
      <c r="AW145" s="75"/>
      <c r="AX145" s="75"/>
      <c r="AY145" s="75"/>
      <c r="AZ145" s="75"/>
      <c r="BA145" s="75"/>
      <c r="BB145" s="75"/>
      <c r="BC145" s="128"/>
      <c r="BE145" s="129"/>
      <c r="BF145" s="75" t="s">
        <v>498</v>
      </c>
      <c r="BG145" s="75"/>
      <c r="BH145" s="75"/>
      <c r="BI145" s="75"/>
      <c r="BJ145" s="75"/>
      <c r="BK145" s="75"/>
      <c r="BL145" s="75"/>
      <c r="BM145" s="128"/>
      <c r="BO145" s="129" t="str">
        <f>IF(OR(AND(AU145="I", OR(Physical_Building="Y", Physical_Building="Partial")),AND(AV145="I", OR(ME_Plant="Y", ME_Plant="Partial")), AND(AW145="I", OR(Data_Floor="Y", Data_Floor="Partial")), AND(AX145="I", OR(Racks="Y", Racks="Partial")), AND(AY145="I", OR(IT_Equipment="Y", IT_Equipment="Partial")), AND(AZ145="I", OR(Operating_System="Y", Operating_System="Partial")), AND(BA145="I", OR(Software="Y", Software="Partial")), AND(BB145="I", OR(Business_Process="Y", Business_Process="Partial")), AND(BC145="I", Full_Control="Y")), "I", "")</f>
        <v>I</v>
      </c>
      <c r="BP145" s="128" t="str">
        <f>IF(OR(AND(BE145="E", OR(Physical_Building="N", Physical_Building="Partial")),AND(BF145="E", OR(ME_Plant="N", ME_Plant="Partial")), AND(BG145="E", OR(Data_Floor="N", Data_Floor="Partial")), AND(BH145="E", OR(Racks="N", Racks="Partial")), AND(BI145="E", OR(IT_Equipment="N", IT_Equipment="Partial")), AND(BJ145="E", OR(Operating_System="N", Operating_System="Partial")), AND(BK145="E", OR(Software="N", Software="Partial")), AND(BL145="E", OR(Business_Process="N", Business_Process="Partial")), AND(BM145="E", Full_Control="N")), "E", "")</f>
        <v/>
      </c>
      <c r="BQ145" s="128" t="str">
        <f>IF(BO145="I",IF(BP145="E","I &amp; E","I"),IF(BP145="E","E",""))</f>
        <v>I</v>
      </c>
      <c r="BS145" s="212"/>
      <c r="BT145" s="208"/>
      <c r="BU145" s="208"/>
      <c r="BV145" s="204"/>
    </row>
    <row r="146" spans="1:74" ht="21" customHeight="1">
      <c r="D146" s="72"/>
      <c r="E146" s="85"/>
      <c r="F146" s="281"/>
      <c r="J146" s="136"/>
      <c r="N146" s="136"/>
      <c r="O146" s="110"/>
      <c r="P146" s="270"/>
      <c r="Q146" s="110"/>
      <c r="R146" s="110"/>
      <c r="S146" s="110"/>
      <c r="U146" s="110"/>
      <c r="V146" s="110"/>
      <c r="W146" s="110"/>
      <c r="AA146" s="110"/>
      <c r="AB146" s="270"/>
      <c r="AC146" s="270"/>
      <c r="AG146" s="110"/>
      <c r="AH146" s="270"/>
      <c r="AI146" s="110"/>
      <c r="AJ146" s="270"/>
      <c r="AN146" s="136"/>
      <c r="AR146" s="110"/>
      <c r="AS146" s="270"/>
      <c r="AT146" s="270"/>
      <c r="BC146" s="110"/>
      <c r="BD146" s="270"/>
      <c r="BM146" s="110"/>
      <c r="BN146" s="270"/>
      <c r="BP146" s="110"/>
      <c r="BQ146" s="270"/>
      <c r="BR146" s="270"/>
      <c r="BS146" s="136"/>
      <c r="BT146" s="267"/>
      <c r="BU146" s="267"/>
      <c r="BV146" s="269"/>
    </row>
    <row r="147" spans="1:74" ht="20.45" customHeight="1">
      <c r="A147" s="114" t="s">
        <v>651</v>
      </c>
      <c r="D147" s="72"/>
      <c r="E147" s="85"/>
      <c r="F147" s="281"/>
      <c r="J147" s="136"/>
      <c r="N147" s="136"/>
      <c r="O147" s="110"/>
      <c r="P147" s="270"/>
      <c r="Q147" s="110"/>
      <c r="R147" s="110"/>
      <c r="S147" s="110"/>
      <c r="U147" s="110"/>
      <c r="V147" s="110"/>
      <c r="W147" s="110"/>
      <c r="AA147" s="110"/>
      <c r="AB147" s="110"/>
      <c r="AC147" s="110"/>
      <c r="AG147" s="110"/>
      <c r="AH147" s="270"/>
      <c r="AI147" s="270"/>
      <c r="AJ147" s="270"/>
      <c r="AN147" s="136"/>
      <c r="AR147" s="110"/>
      <c r="AS147" s="270"/>
      <c r="AT147" s="270"/>
      <c r="BC147" s="110"/>
      <c r="BD147" s="270"/>
      <c r="BM147" s="110"/>
      <c r="BN147" s="110"/>
      <c r="BP147" s="110"/>
      <c r="BQ147" s="270"/>
      <c r="BR147" s="270"/>
      <c r="BS147" s="136"/>
      <c r="BT147" s="267"/>
      <c r="BU147" s="267"/>
      <c r="BV147" s="269"/>
    </row>
    <row r="148" spans="1:74" ht="38.25" customHeight="1">
      <c r="A148" s="263" t="s">
        <v>375</v>
      </c>
      <c r="B148" s="263" t="s">
        <v>377</v>
      </c>
      <c r="C148" s="75">
        <v>4</v>
      </c>
      <c r="D148" s="72"/>
      <c r="E148" s="279"/>
      <c r="F148" s="280"/>
      <c r="G148" s="157"/>
      <c r="H148" s="157"/>
      <c r="I148" s="157"/>
      <c r="J148" s="158"/>
      <c r="K148" s="75" t="str">
        <f>IF(AK148="Y", $BQ148, "")</f>
        <v/>
      </c>
      <c r="L148" s="75" t="str">
        <f>IF(AL148="Y", $BQ148, "")</f>
        <v/>
      </c>
      <c r="M148" s="75" t="str">
        <f>IF(AM148="Y", $BQ148, "")</f>
        <v/>
      </c>
      <c r="N148" s="131" t="str">
        <f>IF(AN148="Y", $BQ148, "")</f>
        <v/>
      </c>
      <c r="O148" s="240"/>
      <c r="P148" s="240"/>
      <c r="Q148" s="240"/>
      <c r="R148" s="240"/>
      <c r="T148" s="129" t="str">
        <f>IF(E148="", "", IF(E148&lt;DATE(YEAR(Application_Date)+3,MONTH(Application_Date),DAY(Application_Date)), "Y", "N"))</f>
        <v/>
      </c>
      <c r="U148" s="128" t="str">
        <f>IF(F148="", "", IF(F148&lt;DATE(YEAR(Application_Date)+3,MONTH(Application_Date),DAY(Application_Date)), "Y", "N"))</f>
        <v/>
      </c>
      <c r="V148" s="245">
        <f>IF(SUM(AB148, AH148)=0, IF(NOT(OR(T148="Y", U148="Y")), 0, 1), 0)</f>
        <v>0</v>
      </c>
      <c r="X148" s="129" t="str">
        <f>IF(NOT(ISERROR(SEARCH("I", K148))), IF(AND(ISERROR(SEARCH("I", G148)), ISERROR(SEARCH("I", $G148))), "N", "Y"), "")</f>
        <v/>
      </c>
      <c r="Y148" s="75" t="str">
        <f>IF(NOT(ISERROR(SEARCH("I", L148))), IF(AND(ISERROR(SEARCH("I", H148)), ISERROR(SEARCH("I", $G148))), "N", "Y"), "")</f>
        <v/>
      </c>
      <c r="Z148" s="75" t="str">
        <f>IF(NOT(ISERROR(SEARCH("I", M148))), IF(AND(ISERROR(SEARCH("I", I148)), ISERROR(SEARCH("I", $G148))), "N", "Y"), "")</f>
        <v/>
      </c>
      <c r="AA148" s="128" t="str">
        <f>IF(NOT(ISERROR(SEARCH("I", N148))), IF(AND(ISERROR(SEARCH("I", J148)), ISERROR(SEARCH("I", $G148))), "N", "Y"), "")</f>
        <v/>
      </c>
      <c r="AB148" s="245">
        <f>IF(OR(NOT(ISERROR(SEARCH("I", G148))),NOT(ISERROR(SEARCH("I", H148))), NOT(ISERROR(SEARCH("I", I148))), NOT(ISERROR(SEARCH("I", J148)))), 1, 0)</f>
        <v>0</v>
      </c>
      <c r="AD148" s="129" t="str">
        <f>IF(NOT(ISERROR(SEARCH("E", K148))), IF(AND(ISERROR(SEARCH("E", G148)), ISERROR(SEARCH("E", $G148))), "N", "Y"), "")</f>
        <v/>
      </c>
      <c r="AE148" s="75" t="str">
        <f>IF(NOT(ISERROR(SEARCH("E", L148))), IF(AND(ISERROR(SEARCH("E", H148)), ISERROR(SEARCH("E", $G148))), "N", "Y"), "")</f>
        <v/>
      </c>
      <c r="AF148" s="75" t="str">
        <f>IF(NOT(ISERROR(SEARCH("E", M148))), IF(AND(ISERROR(SEARCH("E", I148)), ISERROR(SEARCH("E", $G148))), "N", "Y"), "")</f>
        <v/>
      </c>
      <c r="AG148" s="128" t="str">
        <f>IF(NOT(ISERROR(SEARCH("E", N148))), IF(AND(ISERROR(SEARCH("E", J148)), ISERROR(SEARCH("E", $G148))), "N", "Y"), "")</f>
        <v/>
      </c>
      <c r="AH148" s="245">
        <f>IF(OR(NOT(ISERROR(SEARCH("E", G148))),NOT(ISERROR(SEARCH("E", H148))), NOT(ISERROR(SEARCH("E", I148))), NOT(ISERROR(SEARCH("E", J148)))), IF(AB148=1, 0, 1), 0)</f>
        <v>0</v>
      </c>
      <c r="AI148" s="245">
        <f>IF(OR(NOT(ISERROR(SEARCH("E", G148))),NOT(ISERROR(SEARCH("E", H148))), NOT(ISERROR(SEARCH("E", I148))), NOT(ISERROR(SEARCH("E", J148)))), IF(AB148=1, 0, 1), 0)</f>
        <v>0</v>
      </c>
      <c r="AK148" s="129"/>
      <c r="AL148" s="75"/>
      <c r="AM148" s="75"/>
      <c r="AN148" s="131"/>
      <c r="AO148" s="75">
        <f>IF(OR(AND($T148&lt;&gt;"Y", X148="N"), AND($U148&lt;&gt;"Y", AD148="N")), 1, 0)</f>
        <v>0</v>
      </c>
      <c r="AP148" s="75">
        <f>IF(OR(AND($T148&lt;&gt;"Y", Y148="N"), AND($U148&lt;&gt;"Y", AE148="N")), 1, 0)</f>
        <v>0</v>
      </c>
      <c r="AQ148" s="75">
        <f>IF(OR(AND($T148&lt;&gt;"Y", Z148="N"), AND($U148&lt;&gt;"Y", AF148="N")), 1, 0)</f>
        <v>0</v>
      </c>
      <c r="AR148" s="128">
        <f>IF(OR(AND($T148&lt;&gt;"Y", AA148="N"), AND($U148="", AG148="N")), 1, 0)</f>
        <v>0</v>
      </c>
      <c r="AS148" s="245">
        <f>IF(SUM(AO148:AR148)&gt;0, 1, 0)</f>
        <v>0</v>
      </c>
      <c r="AU148" s="129"/>
      <c r="AV148" s="75"/>
      <c r="AW148" s="75"/>
      <c r="AX148" s="75"/>
      <c r="AY148" s="75"/>
      <c r="AZ148" s="75"/>
      <c r="BA148" s="75"/>
      <c r="BB148" s="75"/>
      <c r="BC148" s="128"/>
      <c r="BE148" s="129"/>
      <c r="BF148" s="75"/>
      <c r="BG148" s="75"/>
      <c r="BH148" s="75"/>
      <c r="BI148" s="75"/>
      <c r="BJ148" s="75"/>
      <c r="BK148" s="75"/>
      <c r="BL148" s="75"/>
      <c r="BM148" s="128"/>
      <c r="BO148" s="129" t="str">
        <f>IF(OR(AND(AU148="I", OR(Physical_Building="Y", Physical_Building="Partial")),AND(AV148="I", OR(ME_Plant="Y", ME_Plant="Partial")), AND(AW148="I", OR(Data_Floor="Y", Data_Floor="Partial")), AND(AX148="I", OR(Racks="Y", Racks="Partial")), AND(AY148="I", OR(IT_Equipment="Y", IT_Equipment="Partial")), AND(AZ148="I", OR(Operating_System="Y", Operating_System="Partial")), AND(BA148="I", OR(Software="Y", Software="Partial")), AND(BB148="I", OR(Business_Process="Y", Business_Process="Partial")), AND(BC148="I", Full_Control="Y")), "I", "")</f>
        <v/>
      </c>
      <c r="BP148" s="128" t="str">
        <f>IF(OR(AND(BE148="E", OR(Physical_Building="N", Physical_Building="Partial")),AND(BF148="E", OR(ME_Plant="N", ME_Plant="Partial")), AND(BG148="E", OR(Data_Floor="N", Data_Floor="Partial")), AND(BH148="E", OR(Racks="N", Racks="Partial")), AND(BI148="E", OR(IT_Equipment="N", IT_Equipment="Partial")), AND(BJ148="E", OR(Operating_System="N", Operating_System="Partial")), AND(BK148="E", OR(Software="N", Software="Partial")), AND(BL148="E", OR(Business_Process="N", Business_Process="Partial")), AND(BM148="E", Full_Control="N")), "E", "")</f>
        <v/>
      </c>
      <c r="BQ148" s="128" t="str">
        <f>IF(BO148="I",IF(BP148="E","I &amp; E","I"),IF(BP148="E","E",""))</f>
        <v/>
      </c>
      <c r="BS148" s="212"/>
      <c r="BT148" s="208"/>
      <c r="BU148" s="208"/>
      <c r="BV148" s="204"/>
    </row>
    <row r="149" spans="1:74" ht="23.45" customHeight="1">
      <c r="D149" s="72"/>
      <c r="E149" s="85"/>
      <c r="F149" s="281"/>
      <c r="J149" s="136"/>
      <c r="N149" s="136"/>
      <c r="O149" s="110"/>
      <c r="P149" s="270"/>
      <c r="Q149" s="110"/>
      <c r="R149" s="110"/>
      <c r="S149" s="110"/>
      <c r="U149" s="110"/>
      <c r="V149" s="110"/>
      <c r="W149" s="110"/>
      <c r="AA149" s="110"/>
      <c r="AB149" s="110"/>
      <c r="AC149" s="110"/>
      <c r="AG149" s="110"/>
      <c r="AH149" s="270"/>
      <c r="AI149" s="270"/>
      <c r="AJ149" s="270"/>
      <c r="AN149" s="136"/>
      <c r="AR149" s="110"/>
      <c r="AS149" s="270"/>
      <c r="AT149" s="270"/>
      <c r="BC149" s="110"/>
      <c r="BD149" s="270"/>
      <c r="BM149" s="110"/>
      <c r="BN149" s="110"/>
      <c r="BP149" s="110"/>
      <c r="BQ149" s="270"/>
      <c r="BR149" s="270"/>
      <c r="BS149" s="136"/>
      <c r="BT149" s="267"/>
      <c r="BU149" s="267"/>
      <c r="BV149" s="269"/>
    </row>
    <row r="150" spans="1:74">
      <c r="A150" s="114" t="s">
        <v>190</v>
      </c>
      <c r="B150" s="115"/>
      <c r="C150" s="116"/>
      <c r="D150" s="72" t="str">
        <f t="shared" si="127"/>
        <v/>
      </c>
      <c r="E150" s="282"/>
      <c r="F150" s="283"/>
      <c r="G150" s="154"/>
      <c r="H150" s="154"/>
      <c r="I150" s="154"/>
      <c r="J150" s="155"/>
      <c r="K150" s="117" t="str">
        <f t="shared" si="191"/>
        <v/>
      </c>
      <c r="L150" s="117" t="str">
        <f t="shared" si="192"/>
        <v/>
      </c>
      <c r="M150" s="117" t="str">
        <f t="shared" si="193"/>
        <v/>
      </c>
      <c r="N150" s="115" t="str">
        <f t="shared" si="194"/>
        <v/>
      </c>
      <c r="O150" s="240"/>
      <c r="P150" s="240"/>
      <c r="Q150" s="240"/>
      <c r="R150" s="240"/>
      <c r="T150" s="118" t="str">
        <f t="shared" si="195"/>
        <v/>
      </c>
      <c r="U150" s="119" t="str">
        <f t="shared" si="181"/>
        <v/>
      </c>
      <c r="V150" s="245">
        <f t="shared" ref="V150:V155" si="212">IF(SUM(AB150, AH150)=0, IF(NOT(OR(T150="Y", U150="Y")), 0, 1), 0)</f>
        <v>0</v>
      </c>
      <c r="X150" s="118" t="str">
        <f t="shared" si="197"/>
        <v/>
      </c>
      <c r="Y150" s="117" t="str">
        <f t="shared" si="198"/>
        <v/>
      </c>
      <c r="Z150" s="117" t="str">
        <f t="shared" si="199"/>
        <v/>
      </c>
      <c r="AA150" s="119" t="str">
        <f t="shared" si="200"/>
        <v/>
      </c>
      <c r="AB150" s="245"/>
      <c r="AD150" s="118" t="str">
        <f t="shared" si="202"/>
        <v/>
      </c>
      <c r="AE150" s="117" t="str">
        <f t="shared" si="203"/>
        <v/>
      </c>
      <c r="AF150" s="117" t="str">
        <f t="shared" si="204"/>
        <v/>
      </c>
      <c r="AG150" s="119" t="str">
        <f t="shared" si="205"/>
        <v/>
      </c>
      <c r="AH150" s="245"/>
      <c r="AI150" s="245"/>
      <c r="AK150" s="118"/>
      <c r="AL150" s="117"/>
      <c r="AM150" s="117"/>
      <c r="AN150" s="115"/>
      <c r="AO150" s="75"/>
      <c r="AP150" s="75"/>
      <c r="AQ150" s="75"/>
      <c r="AR150" s="128"/>
      <c r="AS150" s="245"/>
      <c r="AU150" s="129"/>
      <c r="AV150" s="75"/>
      <c r="AW150" s="75"/>
      <c r="AX150" s="75"/>
      <c r="AY150" s="75"/>
      <c r="AZ150" s="75"/>
      <c r="BA150" s="75"/>
      <c r="BB150" s="75"/>
      <c r="BC150" s="128"/>
      <c r="BE150" s="129"/>
      <c r="BF150" s="75"/>
      <c r="BG150" s="75"/>
      <c r="BH150" s="75"/>
      <c r="BI150" s="75"/>
      <c r="BJ150" s="75"/>
      <c r="BK150" s="75"/>
      <c r="BL150" s="75"/>
      <c r="BM150" s="128"/>
      <c r="BO150" s="129" t="str">
        <f t="shared" si="210"/>
        <v/>
      </c>
      <c r="BP150" s="128" t="str">
        <f t="shared" si="211"/>
        <v/>
      </c>
      <c r="BQ150" s="128" t="str">
        <f t="shared" si="143"/>
        <v/>
      </c>
      <c r="BS150" s="212"/>
      <c r="BT150" s="208"/>
      <c r="BU150" s="208"/>
      <c r="BV150" s="204"/>
    </row>
    <row r="151" spans="1:74" ht="21" customHeight="1">
      <c r="A151" s="311" t="s">
        <v>652</v>
      </c>
      <c r="B151" s="346" t="s">
        <v>378</v>
      </c>
      <c r="C151" s="312">
        <v>4</v>
      </c>
      <c r="D151" s="72" t="str">
        <f t="shared" si="127"/>
        <v>N</v>
      </c>
      <c r="E151" s="313"/>
      <c r="F151" s="314"/>
      <c r="G151" s="315"/>
      <c r="H151" s="315"/>
      <c r="I151" s="315"/>
      <c r="J151" s="316"/>
      <c r="K151" s="317" t="str">
        <f t="shared" si="191"/>
        <v/>
      </c>
      <c r="L151" s="317" t="str">
        <f t="shared" si="192"/>
        <v/>
      </c>
      <c r="M151" s="317" t="str">
        <f t="shared" si="193"/>
        <v/>
      </c>
      <c r="N151" s="318" t="s">
        <v>499</v>
      </c>
      <c r="O151" s="319"/>
      <c r="P151" s="319"/>
      <c r="Q151" s="319"/>
      <c r="R151" s="319"/>
      <c r="T151" s="311" t="str">
        <f t="shared" si="195"/>
        <v/>
      </c>
      <c r="U151" s="322" t="str">
        <f t="shared" si="181"/>
        <v/>
      </c>
      <c r="V151" s="245">
        <f t="shared" si="212"/>
        <v>0</v>
      </c>
      <c r="X151" s="311" t="str">
        <f t="shared" si="197"/>
        <v/>
      </c>
      <c r="Y151" s="317" t="str">
        <f t="shared" si="198"/>
        <v/>
      </c>
      <c r="Z151" s="317" t="str">
        <f t="shared" si="199"/>
        <v/>
      </c>
      <c r="AA151" s="322" t="s">
        <v>205</v>
      </c>
      <c r="AB151" s="245">
        <f>IF(OR(NOT(ISERROR(SEARCH("I", G151))),NOT(ISERROR(SEARCH("I", H151))), NOT(ISERROR(SEARCH("I", I151))), NOT(ISERROR(SEARCH("I", J151)))), 1, 0)</f>
        <v>0</v>
      </c>
      <c r="AD151" s="311" t="str">
        <f t="shared" si="202"/>
        <v/>
      </c>
      <c r="AE151" s="317" t="str">
        <f t="shared" si="203"/>
        <v/>
      </c>
      <c r="AF151" s="317" t="str">
        <f t="shared" si="204"/>
        <v/>
      </c>
      <c r="AG151" s="322" t="str">
        <f t="shared" si="205"/>
        <v/>
      </c>
      <c r="AH151" s="245">
        <f>IF(OR(NOT(ISERROR(SEARCH("E", G151))),NOT(ISERROR(SEARCH("E", H151))), NOT(ISERROR(SEARCH("E", I151))), NOT(ISERROR(SEARCH("E", J151)))), IF(AB151=1, 0, 1), 0)</f>
        <v>0</v>
      </c>
      <c r="AI151" s="245">
        <f>IF(OR(NOT(ISERROR(SEARCH("E", G151))),NOT(ISERROR(SEARCH("E", H151))), NOT(ISERROR(SEARCH("E", I151))), NOT(ISERROR(SEARCH("E", J151)))), IF(AB151=1, 0, 1), 0)</f>
        <v>0</v>
      </c>
      <c r="AK151" s="311"/>
      <c r="AL151" s="317"/>
      <c r="AM151" s="317"/>
      <c r="AN151" s="318" t="s">
        <v>204</v>
      </c>
      <c r="AO151" s="317">
        <f t="shared" ref="AO151:AQ155" si="213">IF(OR(AND($T151&lt;&gt;"Y", X151="N"), AND($U151&lt;&gt;"Y", AD151="N")), 1, 0)</f>
        <v>0</v>
      </c>
      <c r="AP151" s="317">
        <f t="shared" si="213"/>
        <v>0</v>
      </c>
      <c r="AQ151" s="317">
        <f t="shared" si="213"/>
        <v>0</v>
      </c>
      <c r="AR151" s="322">
        <f t="shared" si="150"/>
        <v>1</v>
      </c>
      <c r="AS151" s="245">
        <f>IF(SUM(AO151:AR151)&gt;0, 1, 0)</f>
        <v>1</v>
      </c>
      <c r="AU151" s="129" t="s">
        <v>499</v>
      </c>
      <c r="AV151" s="75"/>
      <c r="AW151" s="75"/>
      <c r="AX151" s="75"/>
      <c r="AY151" s="75"/>
      <c r="AZ151" s="75"/>
      <c r="BA151" s="75"/>
      <c r="BB151" s="75"/>
      <c r="BC151" s="128" t="s">
        <v>499</v>
      </c>
      <c r="BE151" s="129" t="s">
        <v>498</v>
      </c>
      <c r="BF151" s="75"/>
      <c r="BG151" s="75"/>
      <c r="BH151" s="75"/>
      <c r="BI151" s="75"/>
      <c r="BJ151" s="75"/>
      <c r="BK151" s="75"/>
      <c r="BL151" s="75"/>
      <c r="BM151" s="128" t="s">
        <v>515</v>
      </c>
      <c r="BO151" s="129" t="str">
        <f t="shared" si="210"/>
        <v>I</v>
      </c>
      <c r="BP151" s="128" t="s">
        <v>515</v>
      </c>
      <c r="BQ151" s="128" t="str">
        <f t="shared" si="143"/>
        <v>I</v>
      </c>
      <c r="BS151" s="212"/>
      <c r="BT151" s="208"/>
      <c r="BU151" s="208"/>
      <c r="BV151" s="204"/>
    </row>
    <row r="152" spans="1:74" ht="22.5" customHeight="1">
      <c r="A152" s="311" t="s">
        <v>653</v>
      </c>
      <c r="B152" s="346" t="s">
        <v>379</v>
      </c>
      <c r="C152" s="312">
        <v>4</v>
      </c>
      <c r="D152" s="72" t="str">
        <f t="shared" si="127"/>
        <v>N</v>
      </c>
      <c r="E152" s="313"/>
      <c r="F152" s="314"/>
      <c r="G152" s="315"/>
      <c r="H152" s="315"/>
      <c r="I152" s="315"/>
      <c r="J152" s="316"/>
      <c r="K152" s="317" t="str">
        <f t="shared" si="191"/>
        <v/>
      </c>
      <c r="L152" s="317" t="str">
        <f t="shared" si="192"/>
        <v/>
      </c>
      <c r="M152" s="317" t="str">
        <f t="shared" si="193"/>
        <v/>
      </c>
      <c r="N152" s="318" t="s">
        <v>499</v>
      </c>
      <c r="O152" s="319"/>
      <c r="P152" s="319"/>
      <c r="Q152" s="319"/>
      <c r="R152" s="319"/>
      <c r="T152" s="311" t="str">
        <f t="shared" si="195"/>
        <v/>
      </c>
      <c r="U152" s="322" t="str">
        <f t="shared" si="181"/>
        <v/>
      </c>
      <c r="V152" s="245">
        <f t="shared" si="212"/>
        <v>0</v>
      </c>
      <c r="X152" s="311" t="str">
        <f t="shared" si="197"/>
        <v/>
      </c>
      <c r="Y152" s="317" t="str">
        <f t="shared" si="198"/>
        <v/>
      </c>
      <c r="Z152" s="317" t="str">
        <f t="shared" si="199"/>
        <v/>
      </c>
      <c r="AA152" s="322" t="s">
        <v>205</v>
      </c>
      <c r="AB152" s="245">
        <f>IF(OR(NOT(ISERROR(SEARCH("I", G152))),NOT(ISERROR(SEARCH("I", H152))), NOT(ISERROR(SEARCH("I", I152))), NOT(ISERROR(SEARCH("I", J152)))), 1, 0)</f>
        <v>0</v>
      </c>
      <c r="AD152" s="311" t="str">
        <f t="shared" si="202"/>
        <v/>
      </c>
      <c r="AE152" s="317" t="str">
        <f t="shared" si="203"/>
        <v/>
      </c>
      <c r="AF152" s="317" t="str">
        <f t="shared" si="204"/>
        <v/>
      </c>
      <c r="AG152" s="322" t="str">
        <f t="shared" si="205"/>
        <v/>
      </c>
      <c r="AH152" s="245">
        <f>IF(OR(NOT(ISERROR(SEARCH("E", G152))),NOT(ISERROR(SEARCH("E", H152))), NOT(ISERROR(SEARCH("E", I152))), NOT(ISERROR(SEARCH("E", J152)))), IF(AB152=1, 0, 1), 0)</f>
        <v>0</v>
      </c>
      <c r="AI152" s="245">
        <f>IF(OR(NOT(ISERROR(SEARCH("E", G152))),NOT(ISERROR(SEARCH("E", H152))), NOT(ISERROR(SEARCH("E", I152))), NOT(ISERROR(SEARCH("E", J152)))), IF(AB152=1, 0, 1), 0)</f>
        <v>0</v>
      </c>
      <c r="AK152" s="311"/>
      <c r="AL152" s="317"/>
      <c r="AM152" s="317"/>
      <c r="AN152" s="318" t="s">
        <v>204</v>
      </c>
      <c r="AO152" s="317">
        <f t="shared" si="213"/>
        <v>0</v>
      </c>
      <c r="AP152" s="317">
        <f t="shared" si="213"/>
        <v>0</v>
      </c>
      <c r="AQ152" s="317">
        <f t="shared" si="213"/>
        <v>0</v>
      </c>
      <c r="AR152" s="322">
        <f t="shared" si="150"/>
        <v>1</v>
      </c>
      <c r="AS152" s="245">
        <f>IF(SUM(AO152:AR152)&gt;0, 1, 0)</f>
        <v>1</v>
      </c>
      <c r="AU152" s="129" t="s">
        <v>499</v>
      </c>
      <c r="AV152" s="75"/>
      <c r="AW152" s="75"/>
      <c r="AX152" s="75"/>
      <c r="AY152" s="75"/>
      <c r="AZ152" s="75"/>
      <c r="BA152" s="75"/>
      <c r="BB152" s="75"/>
      <c r="BC152" s="128" t="s">
        <v>499</v>
      </c>
      <c r="BE152" s="129" t="s">
        <v>498</v>
      </c>
      <c r="BF152" s="75"/>
      <c r="BG152" s="75"/>
      <c r="BH152" s="75"/>
      <c r="BI152" s="75"/>
      <c r="BJ152" s="75"/>
      <c r="BK152" s="75"/>
      <c r="BL152" s="75"/>
      <c r="BM152" s="128" t="s">
        <v>515</v>
      </c>
      <c r="BO152" s="129" t="str">
        <f t="shared" si="210"/>
        <v>I</v>
      </c>
      <c r="BP152" s="128" t="s">
        <v>515</v>
      </c>
      <c r="BQ152" s="128" t="str">
        <f t="shared" si="143"/>
        <v>I</v>
      </c>
      <c r="BS152" s="212"/>
      <c r="BT152" s="208"/>
      <c r="BU152" s="208"/>
      <c r="BV152" s="204"/>
    </row>
    <row r="153" spans="1:74" ht="24" customHeight="1">
      <c r="A153" s="129" t="s">
        <v>654</v>
      </c>
      <c r="B153" s="263" t="s">
        <v>531</v>
      </c>
      <c r="C153" s="130">
        <v>2</v>
      </c>
      <c r="D153" s="72" t="str">
        <f t="shared" si="127"/>
        <v/>
      </c>
      <c r="E153" s="279"/>
      <c r="F153" s="280"/>
      <c r="G153" s="157"/>
      <c r="H153" s="157"/>
      <c r="I153" s="157"/>
      <c r="J153" s="158"/>
      <c r="K153" s="75" t="str">
        <f t="shared" si="191"/>
        <v/>
      </c>
      <c r="L153" s="75" t="str">
        <f t="shared" si="192"/>
        <v/>
      </c>
      <c r="M153" s="75" t="str">
        <f t="shared" si="193"/>
        <v/>
      </c>
      <c r="N153" s="131" t="str">
        <f t="shared" si="194"/>
        <v/>
      </c>
      <c r="O153" s="240"/>
      <c r="P153" s="240"/>
      <c r="Q153" s="240"/>
      <c r="R153" s="240"/>
      <c r="T153" s="129" t="str">
        <f t="shared" si="195"/>
        <v/>
      </c>
      <c r="U153" s="128" t="str">
        <f t="shared" si="181"/>
        <v/>
      </c>
      <c r="V153" s="245">
        <f t="shared" si="212"/>
        <v>0</v>
      </c>
      <c r="X153" s="129" t="str">
        <f t="shared" si="197"/>
        <v/>
      </c>
      <c r="Y153" s="75" t="str">
        <f t="shared" si="198"/>
        <v/>
      </c>
      <c r="Z153" s="75" t="str">
        <f t="shared" si="199"/>
        <v/>
      </c>
      <c r="AA153" s="128" t="str">
        <f t="shared" si="200"/>
        <v/>
      </c>
      <c r="AB153" s="245">
        <f>IF(OR(NOT(ISERROR(SEARCH("I", G153))),NOT(ISERROR(SEARCH("I", H153))), NOT(ISERROR(SEARCH("I", I153))), NOT(ISERROR(SEARCH("I", J153)))), 1, 0)</f>
        <v>0</v>
      </c>
      <c r="AD153" s="129" t="str">
        <f t="shared" si="202"/>
        <v/>
      </c>
      <c r="AE153" s="75" t="str">
        <f t="shared" si="203"/>
        <v/>
      </c>
      <c r="AF153" s="75" t="str">
        <f t="shared" si="204"/>
        <v/>
      </c>
      <c r="AG153" s="128" t="str">
        <f t="shared" si="205"/>
        <v/>
      </c>
      <c r="AH153" s="245">
        <f>IF(OR(NOT(ISERROR(SEARCH("E", G153))),NOT(ISERROR(SEARCH("E", H153))), NOT(ISERROR(SEARCH("E", I153))), NOT(ISERROR(SEARCH("E", J153)))), IF(AB153=1, 0, 1), 0)</f>
        <v>0</v>
      </c>
      <c r="AI153" s="245">
        <f>IF(OR(NOT(ISERROR(SEARCH("E", G153))),NOT(ISERROR(SEARCH("E", H153))), NOT(ISERROR(SEARCH("E", I153))), NOT(ISERROR(SEARCH("E", J153)))), IF(AB153=1, 0, 1), 0)</f>
        <v>0</v>
      </c>
      <c r="AK153" s="129"/>
      <c r="AL153" s="75"/>
      <c r="AM153" s="75"/>
      <c r="AN153" s="131"/>
      <c r="AO153" s="75">
        <f t="shared" si="213"/>
        <v>0</v>
      </c>
      <c r="AP153" s="75">
        <f t="shared" si="213"/>
        <v>0</v>
      </c>
      <c r="AQ153" s="75">
        <f t="shared" si="213"/>
        <v>0</v>
      </c>
      <c r="AR153" s="128">
        <f t="shared" si="150"/>
        <v>0</v>
      </c>
      <c r="AS153" s="245">
        <f>IF(SUM(AO153:AR153)&gt;0, 1, 0)</f>
        <v>0</v>
      </c>
      <c r="AU153" s="129"/>
      <c r="AV153" s="75"/>
      <c r="AW153" s="75"/>
      <c r="AX153" s="75"/>
      <c r="AY153" s="75"/>
      <c r="AZ153" s="75"/>
      <c r="BA153" s="75"/>
      <c r="BB153" s="75"/>
      <c r="BC153" s="128"/>
      <c r="BE153" s="129"/>
      <c r="BF153" s="75"/>
      <c r="BG153" s="75"/>
      <c r="BH153" s="75"/>
      <c r="BI153" s="75"/>
      <c r="BJ153" s="75"/>
      <c r="BK153" s="75"/>
      <c r="BL153" s="75"/>
      <c r="BM153" s="128"/>
      <c r="BO153" s="129" t="str">
        <f t="shared" si="210"/>
        <v/>
      </c>
      <c r="BP153" s="128" t="str">
        <f t="shared" si="211"/>
        <v/>
      </c>
      <c r="BQ153" s="128" t="str">
        <f t="shared" si="143"/>
        <v/>
      </c>
      <c r="BS153" s="212"/>
      <c r="BT153" s="208"/>
      <c r="BU153" s="208"/>
      <c r="BV153" s="204"/>
    </row>
    <row r="154" spans="1:74" ht="24" customHeight="1">
      <c r="A154" s="129" t="s">
        <v>655</v>
      </c>
      <c r="B154" s="263" t="s">
        <v>594</v>
      </c>
      <c r="C154" s="130">
        <v>1</v>
      </c>
      <c r="D154" s="72"/>
      <c r="E154" s="279"/>
      <c r="F154" s="280"/>
      <c r="G154" s="157"/>
      <c r="H154" s="157"/>
      <c r="I154" s="157"/>
      <c r="J154" s="158"/>
      <c r="K154" s="75" t="str">
        <f t="shared" ref="K154:N155" si="214">IF(AK154="Y", $BQ154, "")</f>
        <v/>
      </c>
      <c r="L154" s="75" t="str">
        <f t="shared" si="214"/>
        <v/>
      </c>
      <c r="M154" s="75" t="str">
        <f t="shared" si="214"/>
        <v/>
      </c>
      <c r="N154" s="131" t="str">
        <f t="shared" si="214"/>
        <v/>
      </c>
      <c r="O154" s="240"/>
      <c r="P154" s="240"/>
      <c r="Q154" s="240"/>
      <c r="R154" s="240"/>
      <c r="T154" s="129" t="str">
        <f>IF(E154="", "", IF(E154&lt;DATE(YEAR(Application_Date)+3,MONTH(Application_Date),DAY(Application_Date)), "Y", "N"))</f>
        <v/>
      </c>
      <c r="U154" s="128" t="str">
        <f>IF(F154="", "", IF(F154&lt;DATE(YEAR(Application_Date)+3,MONTH(Application_Date),DAY(Application_Date)), "Y", "N"))</f>
        <v/>
      </c>
      <c r="V154" s="245">
        <f t="shared" si="212"/>
        <v>0</v>
      </c>
      <c r="X154" s="129" t="str">
        <f t="shared" ref="X154:AA155" si="215">IF(NOT(ISERROR(SEARCH("I", K154))), IF(AND(ISERROR(SEARCH("I", G154)), ISERROR(SEARCH("I", $G154))), "N", "Y"), "")</f>
        <v/>
      </c>
      <c r="Y154" s="75" t="str">
        <f t="shared" si="215"/>
        <v/>
      </c>
      <c r="Z154" s="75" t="str">
        <f t="shared" si="215"/>
        <v/>
      </c>
      <c r="AA154" s="128" t="str">
        <f t="shared" si="215"/>
        <v/>
      </c>
      <c r="AB154" s="245">
        <f>IF(OR(NOT(ISERROR(SEARCH("I", G154))),NOT(ISERROR(SEARCH("I", H154))), NOT(ISERROR(SEARCH("I", I154))), NOT(ISERROR(SEARCH("I", J154)))), 1, 0)</f>
        <v>0</v>
      </c>
      <c r="AD154" s="129" t="str">
        <f t="shared" ref="AD154:AG155" si="216">IF(NOT(ISERROR(SEARCH("E", K154))), IF(AND(ISERROR(SEARCH("E", G154)), ISERROR(SEARCH("E", $G154))), "N", "Y"), "")</f>
        <v/>
      </c>
      <c r="AE154" s="75" t="str">
        <f t="shared" si="216"/>
        <v/>
      </c>
      <c r="AF154" s="75" t="str">
        <f t="shared" si="216"/>
        <v/>
      </c>
      <c r="AG154" s="128" t="str">
        <f t="shared" si="216"/>
        <v/>
      </c>
      <c r="AH154" s="245">
        <f>IF(OR(NOT(ISERROR(SEARCH("E", G154))),NOT(ISERROR(SEARCH("E", H154))), NOT(ISERROR(SEARCH("E", I154))), NOT(ISERROR(SEARCH("E", J154)))), IF(AB154=1, 0, 1), 0)</f>
        <v>0</v>
      </c>
      <c r="AI154" s="245">
        <f>IF(OR(NOT(ISERROR(SEARCH("E", G154))),NOT(ISERROR(SEARCH("E", H154))), NOT(ISERROR(SEARCH("E", I154))), NOT(ISERROR(SEARCH("E", J154)))), IF(AB154=1, 0, 1), 0)</f>
        <v>0</v>
      </c>
      <c r="AK154" s="129"/>
      <c r="AL154" s="75"/>
      <c r="AM154" s="75"/>
      <c r="AN154" s="131"/>
      <c r="AO154" s="75">
        <f t="shared" si="213"/>
        <v>0</v>
      </c>
      <c r="AP154" s="75">
        <f t="shared" si="213"/>
        <v>0</v>
      </c>
      <c r="AQ154" s="75">
        <f t="shared" si="213"/>
        <v>0</v>
      </c>
      <c r="AR154" s="128">
        <f>IF(OR(AND($T154&lt;&gt;"Y", AA154="N"), AND($U154="", AG154="N")), 1, 0)</f>
        <v>0</v>
      </c>
      <c r="AS154" s="245">
        <f>IF(SUM(AO154:AR154)&gt;0, 1, 0)</f>
        <v>0</v>
      </c>
      <c r="AU154" s="129"/>
      <c r="AV154" s="75"/>
      <c r="AW154" s="75"/>
      <c r="AX154" s="75"/>
      <c r="AY154" s="75"/>
      <c r="AZ154" s="75"/>
      <c r="BA154" s="75"/>
      <c r="BB154" s="75"/>
      <c r="BC154" s="128"/>
      <c r="BE154" s="129"/>
      <c r="BF154" s="75"/>
      <c r="BG154" s="75"/>
      <c r="BH154" s="75"/>
      <c r="BI154" s="75"/>
      <c r="BJ154" s="75"/>
      <c r="BK154" s="75"/>
      <c r="BL154" s="75"/>
      <c r="BM154" s="128"/>
      <c r="BO154" s="129" t="str">
        <f>IF(OR(AND(AU154="I", OR(Physical_Building="Y", Physical_Building="Partial")),AND(AV154="I", OR(ME_Plant="Y", ME_Plant="Partial")), AND(AW154="I", OR(Data_Floor="Y", Data_Floor="Partial")), AND(AX154="I", OR(Racks="Y", Racks="Partial")), AND(AY154="I", OR(IT_Equipment="Y", IT_Equipment="Partial")), AND(AZ154="I", OR(Operating_System="Y", Operating_System="Partial")), AND(BA154="I", OR(Software="Y", Software="Partial")), AND(BB154="I", OR(Business_Process="Y", Business_Process="Partial")), AND(BC154="I", Full_Control="Y")), "I", "")</f>
        <v/>
      </c>
      <c r="BP154" s="128" t="str">
        <f>IF(OR(AND(BE154="E", OR(Physical_Building="N", Physical_Building="Partial")),AND(BF154="E", OR(ME_Plant="N", ME_Plant="Partial")), AND(BG154="E", OR(Data_Floor="N", Data_Floor="Partial")), AND(BH154="E", OR(Racks="N", Racks="Partial")), AND(BI154="E", OR(IT_Equipment="N", IT_Equipment="Partial")), AND(BJ154="E", OR(Operating_System="N", Operating_System="Partial")), AND(BK154="E", OR(Software="N", Software="Partial")), AND(BL154="E", OR(Business_Process="N", Business_Process="Partial")), AND(BM154="E", Full_Control="N")), "E", "")</f>
        <v/>
      </c>
      <c r="BQ154" s="128" t="str">
        <f>IF(BO154="I",IF(BP154="E","I &amp; E","I"),IF(BP154="E","E",""))</f>
        <v/>
      </c>
      <c r="BS154" s="212"/>
      <c r="BT154" s="208"/>
      <c r="BU154" s="208"/>
      <c r="BV154" s="204"/>
    </row>
    <row r="155" spans="1:74" ht="24" customHeight="1">
      <c r="A155" s="129" t="s">
        <v>656</v>
      </c>
      <c r="B155" s="263" t="s">
        <v>657</v>
      </c>
      <c r="C155" s="130">
        <v>1</v>
      </c>
      <c r="D155" s="72"/>
      <c r="E155" s="279"/>
      <c r="F155" s="280"/>
      <c r="G155" s="157"/>
      <c r="H155" s="157"/>
      <c r="I155" s="157"/>
      <c r="J155" s="158"/>
      <c r="K155" s="75" t="str">
        <f t="shared" si="214"/>
        <v/>
      </c>
      <c r="L155" s="75" t="str">
        <f t="shared" si="214"/>
        <v/>
      </c>
      <c r="M155" s="75" t="str">
        <f t="shared" si="214"/>
        <v/>
      </c>
      <c r="N155" s="131" t="str">
        <f t="shared" si="214"/>
        <v/>
      </c>
      <c r="O155" s="240"/>
      <c r="P155" s="240"/>
      <c r="Q155" s="240"/>
      <c r="R155" s="240"/>
      <c r="T155" s="129" t="str">
        <f>IF(E155="", "", IF(E155&lt;DATE(YEAR(Application_Date)+3,MONTH(Application_Date),DAY(Application_Date)), "Y", "N"))</f>
        <v/>
      </c>
      <c r="U155" s="128" t="str">
        <f>IF(F155="", "", IF(F155&lt;DATE(YEAR(Application_Date)+3,MONTH(Application_Date),DAY(Application_Date)), "Y", "N"))</f>
        <v/>
      </c>
      <c r="V155" s="245">
        <f t="shared" si="212"/>
        <v>0</v>
      </c>
      <c r="X155" s="129" t="str">
        <f t="shared" si="215"/>
        <v/>
      </c>
      <c r="Y155" s="75" t="str">
        <f t="shared" si="215"/>
        <v/>
      </c>
      <c r="Z155" s="75" t="str">
        <f t="shared" si="215"/>
        <v/>
      </c>
      <c r="AA155" s="128" t="str">
        <f t="shared" si="215"/>
        <v/>
      </c>
      <c r="AB155" s="245">
        <f>IF(OR(NOT(ISERROR(SEARCH("I", G155))),NOT(ISERROR(SEARCH("I", H155))), NOT(ISERROR(SEARCH("I", I155))), NOT(ISERROR(SEARCH("I", J155)))), 1, 0)</f>
        <v>0</v>
      </c>
      <c r="AD155" s="129" t="str">
        <f t="shared" si="216"/>
        <v/>
      </c>
      <c r="AE155" s="75" t="str">
        <f t="shared" si="216"/>
        <v/>
      </c>
      <c r="AF155" s="75" t="str">
        <f t="shared" si="216"/>
        <v/>
      </c>
      <c r="AG155" s="128" t="str">
        <f t="shared" si="216"/>
        <v/>
      </c>
      <c r="AH155" s="245">
        <f>IF(OR(NOT(ISERROR(SEARCH("E", G155))),NOT(ISERROR(SEARCH("E", H155))), NOT(ISERROR(SEARCH("E", I155))), NOT(ISERROR(SEARCH("E", J155)))), IF(AB155=1, 0, 1), 0)</f>
        <v>0</v>
      </c>
      <c r="AI155" s="245">
        <f>IF(OR(NOT(ISERROR(SEARCH("E", G155))),NOT(ISERROR(SEARCH("E", H155))), NOT(ISERROR(SEARCH("E", I155))), NOT(ISERROR(SEARCH("E", J155)))), IF(AB155=1, 0, 1), 0)</f>
        <v>0</v>
      </c>
      <c r="AK155" s="129"/>
      <c r="AL155" s="75"/>
      <c r="AM155" s="75"/>
      <c r="AN155" s="131"/>
      <c r="AO155" s="75">
        <f t="shared" si="213"/>
        <v>0</v>
      </c>
      <c r="AP155" s="75">
        <f t="shared" si="213"/>
        <v>0</v>
      </c>
      <c r="AQ155" s="75">
        <f t="shared" si="213"/>
        <v>0</v>
      </c>
      <c r="AR155" s="128">
        <f>IF(OR(AND($T155&lt;&gt;"Y", AA155="N"), AND($U155="", AG155="N")), 1, 0)</f>
        <v>0</v>
      </c>
      <c r="AS155" s="245">
        <f>IF(SUM(AO155:AR155)&gt;0, 1, 0)</f>
        <v>0</v>
      </c>
      <c r="AU155" s="129"/>
      <c r="AV155" s="75"/>
      <c r="AW155" s="75"/>
      <c r="AX155" s="75"/>
      <c r="AY155" s="75"/>
      <c r="AZ155" s="75"/>
      <c r="BA155" s="75"/>
      <c r="BB155" s="75"/>
      <c r="BC155" s="128"/>
      <c r="BE155" s="129"/>
      <c r="BF155" s="75"/>
      <c r="BG155" s="75"/>
      <c r="BH155" s="75"/>
      <c r="BI155" s="75"/>
      <c r="BJ155" s="75"/>
      <c r="BK155" s="75"/>
      <c r="BL155" s="75"/>
      <c r="BM155" s="128"/>
      <c r="BO155" s="129" t="str">
        <f>IF(OR(AND(AU155="I", OR(Physical_Building="Y", Physical_Building="Partial")),AND(AV155="I", OR(ME_Plant="Y", ME_Plant="Partial")), AND(AW155="I", OR(Data_Floor="Y", Data_Floor="Partial")), AND(AX155="I", OR(Racks="Y", Racks="Partial")), AND(AY155="I", OR(IT_Equipment="Y", IT_Equipment="Partial")), AND(AZ155="I", OR(Operating_System="Y", Operating_System="Partial")), AND(BA155="I", OR(Software="Y", Software="Partial")), AND(BB155="I", OR(Business_Process="Y", Business_Process="Partial")), AND(BC155="I", Full_Control="Y")), "I", "")</f>
        <v/>
      </c>
      <c r="BP155" s="128" t="str">
        <f>IF(OR(AND(BE155="E", OR(Physical_Building="N", Physical_Building="Partial")),AND(BF155="E", OR(ME_Plant="N", ME_Plant="Partial")), AND(BG155="E", OR(Data_Floor="N", Data_Floor="Partial")), AND(BH155="E", OR(Racks="N", Racks="Partial")), AND(BI155="E", OR(IT_Equipment="N", IT_Equipment="Partial")), AND(BJ155="E", OR(Operating_System="N", Operating_System="Partial")), AND(BK155="E", OR(Software="N", Software="Partial")), AND(BL155="E", OR(Business_Process="N", Business_Process="Partial")), AND(BM155="E", Full_Control="N")), "E", "")</f>
        <v/>
      </c>
      <c r="BQ155" s="128" t="str">
        <f>IF(BO155="I",IF(BP155="E","I &amp; E","I"),IF(BP155="E","E",""))</f>
        <v/>
      </c>
      <c r="BS155" s="212"/>
      <c r="BT155" s="208"/>
      <c r="BU155" s="208"/>
      <c r="BV155" s="204"/>
    </row>
    <row r="156" spans="1:74">
      <c r="A156" s="129"/>
      <c r="B156" s="345"/>
      <c r="C156" s="130"/>
      <c r="D156" s="72"/>
      <c r="E156" s="279"/>
      <c r="F156" s="280"/>
      <c r="G156" s="157"/>
      <c r="H156" s="157"/>
      <c r="I156" s="157"/>
      <c r="J156" s="158"/>
      <c r="K156" s="75"/>
      <c r="L156" s="75"/>
      <c r="M156" s="75"/>
      <c r="N156" s="131"/>
      <c r="O156" s="240"/>
      <c r="P156" s="240"/>
      <c r="Q156" s="240"/>
      <c r="R156" s="240"/>
      <c r="T156" s="129"/>
      <c r="U156" s="128"/>
      <c r="V156" s="245"/>
      <c r="X156" s="129"/>
      <c r="Y156" s="75"/>
      <c r="Z156" s="75"/>
      <c r="AA156" s="128"/>
      <c r="AB156" s="245"/>
      <c r="AD156" s="129"/>
      <c r="AE156" s="75"/>
      <c r="AF156" s="75"/>
      <c r="AG156" s="128"/>
      <c r="AH156" s="245"/>
      <c r="AI156" s="245"/>
      <c r="AK156" s="129"/>
      <c r="AL156" s="75"/>
      <c r="AM156" s="75"/>
      <c r="AN156" s="131"/>
      <c r="AO156" s="75"/>
      <c r="AP156" s="75"/>
      <c r="AQ156" s="75"/>
      <c r="AR156" s="128"/>
      <c r="AS156" s="245"/>
      <c r="AU156" s="129"/>
      <c r="AV156" s="75"/>
      <c r="AW156" s="75"/>
      <c r="AX156" s="75"/>
      <c r="AY156" s="75"/>
      <c r="AZ156" s="75"/>
      <c r="BA156" s="75"/>
      <c r="BB156" s="75"/>
      <c r="BC156" s="128"/>
      <c r="BE156" s="129"/>
      <c r="BF156" s="75"/>
      <c r="BG156" s="75"/>
      <c r="BH156" s="75"/>
      <c r="BI156" s="75"/>
      <c r="BJ156" s="75"/>
      <c r="BK156" s="75"/>
      <c r="BL156" s="75"/>
      <c r="BM156" s="128"/>
      <c r="BO156" s="129"/>
      <c r="BP156" s="128"/>
      <c r="BQ156" s="128"/>
      <c r="BS156" s="212"/>
      <c r="BT156" s="208"/>
      <c r="BU156" s="208"/>
      <c r="BV156" s="204"/>
    </row>
    <row r="157" spans="1:74">
      <c r="A157" s="114" t="s">
        <v>191</v>
      </c>
      <c r="B157" s="136"/>
      <c r="C157" s="130"/>
      <c r="D157" s="72" t="str">
        <f t="shared" si="127"/>
        <v/>
      </c>
      <c r="E157" s="279"/>
      <c r="F157" s="280"/>
      <c r="G157" s="157"/>
      <c r="H157" s="157"/>
      <c r="I157" s="157"/>
      <c r="J157" s="158"/>
      <c r="K157" s="75" t="str">
        <f t="shared" si="191"/>
        <v/>
      </c>
      <c r="L157" s="75" t="str">
        <f t="shared" si="192"/>
        <v/>
      </c>
      <c r="M157" s="75" t="str">
        <f t="shared" si="193"/>
        <v/>
      </c>
      <c r="N157" s="131" t="str">
        <f t="shared" si="194"/>
        <v/>
      </c>
      <c r="O157" s="240"/>
      <c r="P157" s="240"/>
      <c r="Q157" s="240"/>
      <c r="R157" s="240"/>
      <c r="T157" s="129" t="str">
        <f t="shared" si="195"/>
        <v/>
      </c>
      <c r="U157" s="128" t="str">
        <f t="shared" si="181"/>
        <v/>
      </c>
      <c r="V157" s="245"/>
      <c r="X157" s="129" t="str">
        <f t="shared" si="197"/>
        <v/>
      </c>
      <c r="Y157" s="75" t="str">
        <f t="shared" si="198"/>
        <v/>
      </c>
      <c r="Z157" s="75" t="str">
        <f t="shared" si="199"/>
        <v/>
      </c>
      <c r="AA157" s="128" t="str">
        <f t="shared" si="200"/>
        <v/>
      </c>
      <c r="AB157" s="245"/>
      <c r="AD157" s="129" t="str">
        <f t="shared" si="202"/>
        <v/>
      </c>
      <c r="AE157" s="75" t="str">
        <f t="shared" si="203"/>
        <v/>
      </c>
      <c r="AF157" s="75" t="str">
        <f t="shared" si="204"/>
        <v/>
      </c>
      <c r="AG157" s="128" t="str">
        <f t="shared" si="205"/>
        <v/>
      </c>
      <c r="AH157" s="245"/>
      <c r="AI157" s="245"/>
      <c r="AK157" s="129"/>
      <c r="AL157" s="75"/>
      <c r="AM157" s="75"/>
      <c r="AN157" s="131"/>
      <c r="AO157" s="75"/>
      <c r="AP157" s="75"/>
      <c r="AQ157" s="75"/>
      <c r="AR157" s="128"/>
      <c r="AS157" s="245"/>
      <c r="AU157" s="129"/>
      <c r="AV157" s="75"/>
      <c r="AW157" s="75"/>
      <c r="AX157" s="75"/>
      <c r="AY157" s="75"/>
      <c r="AZ157" s="75"/>
      <c r="BA157" s="75"/>
      <c r="BB157" s="75"/>
      <c r="BC157" s="128"/>
      <c r="BE157" s="129"/>
      <c r="BF157" s="75"/>
      <c r="BG157" s="75"/>
      <c r="BH157" s="75"/>
      <c r="BI157" s="75"/>
      <c r="BJ157" s="75"/>
      <c r="BK157" s="75"/>
      <c r="BL157" s="75"/>
      <c r="BM157" s="128"/>
      <c r="BO157" s="129" t="str">
        <f t="shared" si="210"/>
        <v/>
      </c>
      <c r="BP157" s="128" t="str">
        <f t="shared" si="211"/>
        <v/>
      </c>
      <c r="BQ157" s="128" t="str">
        <f t="shared" si="143"/>
        <v/>
      </c>
      <c r="BS157" s="212"/>
      <c r="BT157" s="208"/>
      <c r="BU157" s="208"/>
      <c r="BV157" s="204"/>
    </row>
    <row r="158" spans="1:74">
      <c r="A158" s="114" t="s">
        <v>192</v>
      </c>
      <c r="B158" s="115"/>
      <c r="C158" s="116"/>
      <c r="D158" s="72" t="str">
        <f t="shared" si="127"/>
        <v/>
      </c>
      <c r="E158" s="282"/>
      <c r="F158" s="283"/>
      <c r="G158" s="154"/>
      <c r="H158" s="154"/>
      <c r="I158" s="154"/>
      <c r="J158" s="155"/>
      <c r="K158" s="117" t="str">
        <f t="shared" si="191"/>
        <v/>
      </c>
      <c r="L158" s="117" t="str">
        <f t="shared" si="192"/>
        <v/>
      </c>
      <c r="M158" s="117" t="str">
        <f t="shared" si="193"/>
        <v/>
      </c>
      <c r="N158" s="115" t="str">
        <f t="shared" si="194"/>
        <v/>
      </c>
      <c r="O158" s="240"/>
      <c r="P158" s="240"/>
      <c r="Q158" s="240"/>
      <c r="R158" s="240"/>
      <c r="T158" s="118" t="str">
        <f t="shared" si="195"/>
        <v/>
      </c>
      <c r="U158" s="119" t="str">
        <f t="shared" si="181"/>
        <v/>
      </c>
      <c r="V158" s="245">
        <f t="shared" ref="V158:V163" si="217">IF(SUM(AB158, AH158)=0, IF(NOT(OR(T158="Y", U158="Y")), 0, 1), 0)</f>
        <v>0</v>
      </c>
      <c r="X158" s="118" t="str">
        <f t="shared" si="197"/>
        <v/>
      </c>
      <c r="Y158" s="117" t="str">
        <f t="shared" si="198"/>
        <v/>
      </c>
      <c r="Z158" s="117" t="str">
        <f t="shared" si="199"/>
        <v/>
      </c>
      <c r="AA158" s="119" t="str">
        <f t="shared" si="200"/>
        <v/>
      </c>
      <c r="AB158" s="245">
        <f>IF(OR(NOT(ISERROR(SEARCH("I", G158))),NOT(ISERROR(SEARCH("I", H158))), NOT(ISERROR(SEARCH("I", I158))), NOT(ISERROR(SEARCH("I", J158)))), 1, 0)</f>
        <v>0</v>
      </c>
      <c r="AD158" s="118" t="str">
        <f t="shared" si="202"/>
        <v/>
      </c>
      <c r="AE158" s="117" t="str">
        <f t="shared" si="203"/>
        <v/>
      </c>
      <c r="AF158" s="117" t="str">
        <f t="shared" si="204"/>
        <v/>
      </c>
      <c r="AG158" s="119" t="str">
        <f t="shared" si="205"/>
        <v/>
      </c>
      <c r="AH158" s="245">
        <f>IF(OR(NOT(ISERROR(SEARCH("E", G158))),NOT(ISERROR(SEARCH("E", H158))), NOT(ISERROR(SEARCH("E", I158))), NOT(ISERROR(SEARCH("E", J158)))), IF(AB158=1, 0, 1), 0)</f>
        <v>0</v>
      </c>
      <c r="AI158" s="245">
        <f>IF(OR(NOT(ISERROR(SEARCH("E", G158))),NOT(ISERROR(SEARCH("E", H158))), NOT(ISERROR(SEARCH("E", I158))), NOT(ISERROR(SEARCH("E", J158)))), IF(AB158=1, 0, 1), 0)</f>
        <v>0</v>
      </c>
      <c r="AK158" s="118"/>
      <c r="AL158" s="117"/>
      <c r="AM158" s="117"/>
      <c r="AN158" s="115"/>
      <c r="AO158" s="75">
        <f t="shared" ref="AO158:AQ161" si="218">IF(OR(AND($T158&lt;&gt;"Y", X158="N"), AND($U158&lt;&gt;"Y", AD158="N")), 1, 0)</f>
        <v>0</v>
      </c>
      <c r="AP158" s="75">
        <f t="shared" si="218"/>
        <v>0</v>
      </c>
      <c r="AQ158" s="75">
        <f t="shared" si="218"/>
        <v>0</v>
      </c>
      <c r="AR158" s="128">
        <f t="shared" si="150"/>
        <v>0</v>
      </c>
      <c r="AS158" s="245">
        <f t="shared" ref="AS158:AS163" si="219">IF(SUM(AO158:AR158)&gt;0, 1, 0)</f>
        <v>0</v>
      </c>
      <c r="AU158" s="129"/>
      <c r="AV158" s="75"/>
      <c r="AW158" s="75"/>
      <c r="AX158" s="75"/>
      <c r="AY158" s="75"/>
      <c r="AZ158" s="75"/>
      <c r="BA158" s="75"/>
      <c r="BB158" s="75"/>
      <c r="BC158" s="128"/>
      <c r="BE158" s="129"/>
      <c r="BF158" s="75"/>
      <c r="BG158" s="75"/>
      <c r="BH158" s="75"/>
      <c r="BI158" s="75"/>
      <c r="BJ158" s="75"/>
      <c r="BK158" s="75"/>
      <c r="BL158" s="75"/>
      <c r="BM158" s="128"/>
      <c r="BO158" s="129" t="str">
        <f t="shared" si="210"/>
        <v/>
      </c>
      <c r="BP158" s="128" t="str">
        <f t="shared" si="211"/>
        <v/>
      </c>
      <c r="BQ158" s="128" t="str">
        <f t="shared" si="143"/>
        <v/>
      </c>
      <c r="BS158" s="212"/>
      <c r="BT158" s="208"/>
      <c r="BU158" s="208"/>
      <c r="BV158" s="204"/>
    </row>
    <row r="159" spans="1:74" ht="22.5" customHeight="1">
      <c r="A159" s="311" t="s">
        <v>380</v>
      </c>
      <c r="B159" s="346" t="s">
        <v>384</v>
      </c>
      <c r="C159" s="312">
        <v>3</v>
      </c>
      <c r="D159" s="72" t="str">
        <f t="shared" si="127"/>
        <v>N</v>
      </c>
      <c r="E159" s="313"/>
      <c r="F159" s="314"/>
      <c r="G159" s="315"/>
      <c r="H159" s="315"/>
      <c r="I159" s="315"/>
      <c r="J159" s="316"/>
      <c r="K159" s="317" t="str">
        <f t="shared" si="191"/>
        <v/>
      </c>
      <c r="L159" s="317" t="str">
        <f t="shared" si="192"/>
        <v/>
      </c>
      <c r="M159" s="317" t="str">
        <f t="shared" si="193"/>
        <v/>
      </c>
      <c r="N159" s="318" t="str">
        <f t="shared" si="194"/>
        <v>I</v>
      </c>
      <c r="O159" s="319"/>
      <c r="P159" s="319"/>
      <c r="Q159" s="319"/>
      <c r="R159" s="319"/>
      <c r="T159" s="132" t="str">
        <f t="shared" si="195"/>
        <v/>
      </c>
      <c r="U159" s="135" t="str">
        <f t="shared" si="181"/>
        <v/>
      </c>
      <c r="V159" s="245">
        <f t="shared" si="217"/>
        <v>0</v>
      </c>
      <c r="X159" s="132" t="str">
        <f t="shared" si="197"/>
        <v/>
      </c>
      <c r="Y159" s="133" t="str">
        <f t="shared" si="198"/>
        <v/>
      </c>
      <c r="Z159" s="133" t="str">
        <f t="shared" si="199"/>
        <v/>
      </c>
      <c r="AA159" s="135" t="str">
        <f>IF(NOT(ISERROR(SEARCH("I", N159))), IF(AND(ISERROR(SEARCH("I", J159)), ISERROR(SEARCH("I", $G159))), "N", "Y"), "")</f>
        <v>N</v>
      </c>
      <c r="AB159" s="245">
        <f t="shared" ref="AB159:AB163" si="220">IF(OR(NOT(ISERROR(SEARCH("I", G159))),NOT(ISERROR(SEARCH("I", H159))), NOT(ISERROR(SEARCH("I", I159))), NOT(ISERROR(SEARCH("I", J159)))), 1, 0)</f>
        <v>0</v>
      </c>
      <c r="AD159" s="132" t="str">
        <f t="shared" si="202"/>
        <v/>
      </c>
      <c r="AE159" s="133" t="str">
        <f t="shared" si="203"/>
        <v/>
      </c>
      <c r="AF159" s="133" t="str">
        <f t="shared" si="204"/>
        <v/>
      </c>
      <c r="AG159" s="135" t="str">
        <f>IF(NOT(ISERROR(SEARCH("E", N159))), IF(AND(ISERROR(SEARCH("E", J159)), ISERROR(SEARCH("E", $G159))), "N", "Y"), "")</f>
        <v/>
      </c>
      <c r="AH159" s="245">
        <f t="shared" ref="AH159:AH163" si="221">IF(OR(NOT(ISERROR(SEARCH("E", G159))),NOT(ISERROR(SEARCH("E", H159))), NOT(ISERROR(SEARCH("E", I159))), NOT(ISERROR(SEARCH("E", J159)))), IF(AB159=1, 0, 1), 0)</f>
        <v>0</v>
      </c>
      <c r="AI159" s="245">
        <f t="shared" ref="AI159:AI163" si="222">IF(OR(NOT(ISERROR(SEARCH("E", G159))),NOT(ISERROR(SEARCH("E", H159))), NOT(ISERROR(SEARCH("E", I159))), NOT(ISERROR(SEARCH("E", J159)))), IF(AB159=1, 0, 1), 0)</f>
        <v>0</v>
      </c>
      <c r="AK159" s="132"/>
      <c r="AL159" s="133"/>
      <c r="AM159" s="133"/>
      <c r="AN159" s="134" t="s">
        <v>204</v>
      </c>
      <c r="AO159" s="75">
        <f t="shared" si="218"/>
        <v>0</v>
      </c>
      <c r="AP159" s="75">
        <f t="shared" si="218"/>
        <v>0</v>
      </c>
      <c r="AQ159" s="75">
        <f t="shared" si="218"/>
        <v>0</v>
      </c>
      <c r="AR159" s="128">
        <f t="shared" si="150"/>
        <v>1</v>
      </c>
      <c r="AS159" s="245">
        <f t="shared" si="219"/>
        <v>1</v>
      </c>
      <c r="AU159" s="129"/>
      <c r="AV159" s="75" t="s">
        <v>499</v>
      </c>
      <c r="AW159" s="75"/>
      <c r="AX159" s="75"/>
      <c r="AY159" s="75"/>
      <c r="AZ159" s="75"/>
      <c r="BA159" s="75"/>
      <c r="BB159" s="75"/>
      <c r="BC159" s="128"/>
      <c r="BE159" s="129"/>
      <c r="BF159" s="75" t="s">
        <v>498</v>
      </c>
      <c r="BG159" s="75"/>
      <c r="BH159" s="75"/>
      <c r="BI159" s="75"/>
      <c r="BJ159" s="75"/>
      <c r="BK159" s="75"/>
      <c r="BL159" s="75"/>
      <c r="BM159" s="128"/>
      <c r="BO159" s="129" t="str">
        <f t="shared" si="210"/>
        <v>I</v>
      </c>
      <c r="BP159" s="128" t="str">
        <f t="shared" si="211"/>
        <v/>
      </c>
      <c r="BQ159" s="128" t="str">
        <f t="shared" si="143"/>
        <v>I</v>
      </c>
      <c r="BS159" s="212"/>
      <c r="BT159" s="208"/>
      <c r="BU159" s="208"/>
      <c r="BV159" s="204"/>
    </row>
    <row r="160" spans="1:74" ht="27" customHeight="1">
      <c r="A160" s="311" t="s">
        <v>381</v>
      </c>
      <c r="B160" s="346" t="s">
        <v>385</v>
      </c>
      <c r="C160" s="312">
        <v>3</v>
      </c>
      <c r="D160" s="72" t="str">
        <f t="shared" si="127"/>
        <v>N</v>
      </c>
      <c r="E160" s="313"/>
      <c r="F160" s="314"/>
      <c r="G160" s="315"/>
      <c r="H160" s="315"/>
      <c r="I160" s="315"/>
      <c r="J160" s="316"/>
      <c r="K160" s="317" t="str">
        <f t="shared" si="191"/>
        <v/>
      </c>
      <c r="L160" s="317" t="str">
        <f t="shared" si="192"/>
        <v/>
      </c>
      <c r="M160" s="317" t="str">
        <f t="shared" si="193"/>
        <v/>
      </c>
      <c r="N160" s="318" t="str">
        <f t="shared" si="194"/>
        <v>I</v>
      </c>
      <c r="O160" s="319"/>
      <c r="P160" s="319"/>
      <c r="Q160" s="319"/>
      <c r="R160" s="319"/>
      <c r="T160" s="132" t="str">
        <f t="shared" si="195"/>
        <v/>
      </c>
      <c r="U160" s="135" t="str">
        <f t="shared" si="181"/>
        <v/>
      </c>
      <c r="V160" s="245">
        <f t="shared" si="217"/>
        <v>0</v>
      </c>
      <c r="X160" s="132" t="str">
        <f t="shared" si="197"/>
        <v/>
      </c>
      <c r="Y160" s="133" t="str">
        <f t="shared" si="198"/>
        <v/>
      </c>
      <c r="Z160" s="133" t="str">
        <f t="shared" si="199"/>
        <v/>
      </c>
      <c r="AA160" s="135" t="str">
        <f>IF(NOT(ISERROR(SEARCH("I", N160))), IF(AND(ISERROR(SEARCH("I", J160)), ISERROR(SEARCH("I", $G160))), "N", "Y"), "")</f>
        <v>N</v>
      </c>
      <c r="AB160" s="245">
        <f t="shared" si="220"/>
        <v>0</v>
      </c>
      <c r="AD160" s="132" t="str">
        <f t="shared" si="202"/>
        <v/>
      </c>
      <c r="AE160" s="133" t="str">
        <f t="shared" si="203"/>
        <v/>
      </c>
      <c r="AF160" s="133" t="str">
        <f t="shared" si="204"/>
        <v/>
      </c>
      <c r="AG160" s="135" t="str">
        <f>IF(NOT(ISERROR(SEARCH("E", N160))), IF(AND(ISERROR(SEARCH("E", J160)), ISERROR(SEARCH("E", $G160))), "N", "Y"), "")</f>
        <v/>
      </c>
      <c r="AH160" s="245">
        <f t="shared" si="221"/>
        <v>0</v>
      </c>
      <c r="AI160" s="245">
        <f t="shared" si="222"/>
        <v>0</v>
      </c>
      <c r="AK160" s="132"/>
      <c r="AL160" s="133"/>
      <c r="AM160" s="133"/>
      <c r="AN160" s="134" t="s">
        <v>204</v>
      </c>
      <c r="AO160" s="75">
        <f t="shared" si="218"/>
        <v>0</v>
      </c>
      <c r="AP160" s="75">
        <f t="shared" si="218"/>
        <v>0</v>
      </c>
      <c r="AQ160" s="75">
        <f t="shared" si="218"/>
        <v>0</v>
      </c>
      <c r="AR160" s="128">
        <f t="shared" si="150"/>
        <v>1</v>
      </c>
      <c r="AS160" s="245">
        <f t="shared" si="219"/>
        <v>1</v>
      </c>
      <c r="AU160" s="129"/>
      <c r="AV160" s="75" t="s">
        <v>499</v>
      </c>
      <c r="AW160" s="75"/>
      <c r="AX160" s="75"/>
      <c r="AY160" s="75"/>
      <c r="AZ160" s="75"/>
      <c r="BA160" s="75"/>
      <c r="BB160" s="75"/>
      <c r="BC160" s="128"/>
      <c r="BE160" s="129"/>
      <c r="BF160" s="75" t="s">
        <v>498</v>
      </c>
      <c r="BG160" s="75"/>
      <c r="BH160" s="75"/>
      <c r="BI160" s="75"/>
      <c r="BJ160" s="75"/>
      <c r="BK160" s="75"/>
      <c r="BL160" s="75"/>
      <c r="BM160" s="128"/>
      <c r="BO160" s="129" t="str">
        <f t="shared" si="210"/>
        <v>I</v>
      </c>
      <c r="BP160" s="128" t="str">
        <f t="shared" si="211"/>
        <v/>
      </c>
      <c r="BQ160" s="128" t="str">
        <f t="shared" si="143"/>
        <v>I</v>
      </c>
      <c r="BS160" s="212"/>
      <c r="BT160" s="208"/>
      <c r="BU160" s="208"/>
      <c r="BV160" s="204"/>
    </row>
    <row r="161" spans="1:74" ht="25.5">
      <c r="A161" s="311" t="s">
        <v>382</v>
      </c>
      <c r="B161" s="346" t="s">
        <v>386</v>
      </c>
      <c r="C161" s="312">
        <v>2</v>
      </c>
      <c r="D161" s="72" t="str">
        <f t="shared" si="127"/>
        <v>N</v>
      </c>
      <c r="E161" s="313"/>
      <c r="F161" s="314"/>
      <c r="G161" s="315"/>
      <c r="H161" s="315"/>
      <c r="I161" s="315"/>
      <c r="J161" s="316"/>
      <c r="K161" s="317" t="str">
        <f t="shared" si="191"/>
        <v/>
      </c>
      <c r="L161" s="317" t="str">
        <f t="shared" si="192"/>
        <v/>
      </c>
      <c r="M161" s="317" t="str">
        <f t="shared" si="193"/>
        <v/>
      </c>
      <c r="N161" s="318" t="str">
        <f t="shared" si="194"/>
        <v>I</v>
      </c>
      <c r="O161" s="319"/>
      <c r="P161" s="319"/>
      <c r="Q161" s="319"/>
      <c r="R161" s="319"/>
      <c r="T161" s="132" t="str">
        <f t="shared" si="195"/>
        <v/>
      </c>
      <c r="U161" s="135" t="str">
        <f t="shared" si="181"/>
        <v/>
      </c>
      <c r="V161" s="245">
        <f t="shared" si="217"/>
        <v>0</v>
      </c>
      <c r="X161" s="132" t="str">
        <f t="shared" si="197"/>
        <v/>
      </c>
      <c r="Y161" s="133" t="str">
        <f t="shared" si="198"/>
        <v/>
      </c>
      <c r="Z161" s="133" t="str">
        <f t="shared" si="199"/>
        <v/>
      </c>
      <c r="AA161" s="135" t="str">
        <f>IF(NOT(ISERROR(SEARCH("I", N161))), IF(AND(ISERROR(SEARCH("I", J161)), ISERROR(SEARCH("I", $G161))), "N", "Y"), "")</f>
        <v>N</v>
      </c>
      <c r="AB161" s="245">
        <f t="shared" si="220"/>
        <v>0</v>
      </c>
      <c r="AD161" s="132" t="str">
        <f t="shared" si="202"/>
        <v/>
      </c>
      <c r="AE161" s="133" t="str">
        <f t="shared" si="203"/>
        <v/>
      </c>
      <c r="AF161" s="133" t="str">
        <f t="shared" si="204"/>
        <v/>
      </c>
      <c r="AG161" s="135" t="str">
        <f>IF(NOT(ISERROR(SEARCH("E", N161))), IF(AND(ISERROR(SEARCH("E", J161)), ISERROR(SEARCH("E", $G161))), "N", "Y"), "")</f>
        <v/>
      </c>
      <c r="AH161" s="245">
        <f t="shared" si="221"/>
        <v>0</v>
      </c>
      <c r="AI161" s="245">
        <f t="shared" si="222"/>
        <v>0</v>
      </c>
      <c r="AK161" s="132"/>
      <c r="AL161" s="133"/>
      <c r="AM161" s="133"/>
      <c r="AN161" s="134" t="s">
        <v>204</v>
      </c>
      <c r="AO161" s="75">
        <f t="shared" si="218"/>
        <v>0</v>
      </c>
      <c r="AP161" s="75">
        <f t="shared" si="218"/>
        <v>0</v>
      </c>
      <c r="AQ161" s="75">
        <f t="shared" si="218"/>
        <v>0</v>
      </c>
      <c r="AR161" s="128">
        <f t="shared" si="150"/>
        <v>1</v>
      </c>
      <c r="AS161" s="245">
        <f t="shared" si="219"/>
        <v>1</v>
      </c>
      <c r="AU161" s="129"/>
      <c r="AV161" s="75" t="s">
        <v>499</v>
      </c>
      <c r="AW161" s="75"/>
      <c r="AX161" s="75"/>
      <c r="AY161" s="75"/>
      <c r="AZ161" s="75"/>
      <c r="BA161" s="75"/>
      <c r="BB161" s="75"/>
      <c r="BC161" s="128"/>
      <c r="BE161" s="129"/>
      <c r="BF161" s="75" t="s">
        <v>498</v>
      </c>
      <c r="BG161" s="75"/>
      <c r="BH161" s="75"/>
      <c r="BI161" s="75"/>
      <c r="BJ161" s="75"/>
      <c r="BK161" s="75"/>
      <c r="BL161" s="75"/>
      <c r="BM161" s="128"/>
      <c r="BO161" s="129" t="str">
        <f t="shared" si="210"/>
        <v>I</v>
      </c>
      <c r="BP161" s="128" t="str">
        <f t="shared" si="211"/>
        <v/>
      </c>
      <c r="BQ161" s="128" t="str">
        <f t="shared" si="143"/>
        <v>I</v>
      </c>
      <c r="BS161" s="212" t="s">
        <v>98</v>
      </c>
      <c r="BT161" s="208"/>
      <c r="BU161" s="208"/>
      <c r="BV161" s="204"/>
    </row>
    <row r="162" spans="1:74" ht="23.25" customHeight="1">
      <c r="A162" s="311" t="s">
        <v>383</v>
      </c>
      <c r="B162" s="346" t="s">
        <v>533</v>
      </c>
      <c r="C162" s="312">
        <v>3</v>
      </c>
      <c r="D162" s="72" t="str">
        <f>IF(BQ162="", "", IF(AS162=1, "N", "Y"))</f>
        <v>N</v>
      </c>
      <c r="E162" s="313"/>
      <c r="F162" s="314"/>
      <c r="G162" s="315"/>
      <c r="H162" s="315"/>
      <c r="I162" s="315"/>
      <c r="J162" s="316"/>
      <c r="K162" s="317" t="str">
        <f t="shared" ref="K162:N163" si="223">IF(AK162="Y", $BQ162, "")</f>
        <v/>
      </c>
      <c r="L162" s="317" t="str">
        <f t="shared" si="223"/>
        <v/>
      </c>
      <c r="M162" s="317" t="str">
        <f t="shared" si="223"/>
        <v/>
      </c>
      <c r="N162" s="318" t="str">
        <f t="shared" si="223"/>
        <v>I</v>
      </c>
      <c r="O162" s="319"/>
      <c r="P162" s="319"/>
      <c r="Q162" s="319"/>
      <c r="R162" s="319"/>
      <c r="T162" s="132" t="str">
        <f t="shared" ref="T162:U163" si="224">IF(E162="", "", IF(E162&lt;DATE(YEAR(Application_Date)+3,MONTH(Application_Date),DAY(Application_Date)), "Y", "N"))</f>
        <v/>
      </c>
      <c r="U162" s="135" t="str">
        <f t="shared" si="224"/>
        <v/>
      </c>
      <c r="V162" s="245">
        <f t="shared" si="217"/>
        <v>0</v>
      </c>
      <c r="X162" s="132" t="str">
        <f t="shared" ref="X162:AA163" si="225">IF(NOT(ISERROR(SEARCH("I", K162))), IF(AND(ISERROR(SEARCH("I", G162)), ISERROR(SEARCH("I", $G162))), "N", "Y"), "")</f>
        <v/>
      </c>
      <c r="Y162" s="133" t="str">
        <f t="shared" si="225"/>
        <v/>
      </c>
      <c r="Z162" s="133" t="str">
        <f t="shared" si="225"/>
        <v/>
      </c>
      <c r="AA162" s="135" t="str">
        <f t="shared" si="225"/>
        <v>N</v>
      </c>
      <c r="AB162" s="245">
        <f t="shared" si="220"/>
        <v>0</v>
      </c>
      <c r="AD162" s="132" t="str">
        <f t="shared" ref="AD162:AG163" si="226">IF(NOT(ISERROR(SEARCH("E", K162))), IF(AND(ISERROR(SEARCH("E", G162)), ISERROR(SEARCH("E", $G162))), "N", "Y"), "")</f>
        <v/>
      </c>
      <c r="AE162" s="133" t="str">
        <f t="shared" si="226"/>
        <v/>
      </c>
      <c r="AF162" s="133" t="str">
        <f t="shared" si="226"/>
        <v/>
      </c>
      <c r="AG162" s="135" t="str">
        <f t="shared" si="226"/>
        <v/>
      </c>
      <c r="AH162" s="245">
        <f t="shared" si="221"/>
        <v>0</v>
      </c>
      <c r="AI162" s="245">
        <f t="shared" si="222"/>
        <v>0</v>
      </c>
      <c r="AK162" s="132"/>
      <c r="AL162" s="133"/>
      <c r="AM162" s="133"/>
      <c r="AN162" s="134" t="s">
        <v>204</v>
      </c>
      <c r="AO162" s="75">
        <f t="shared" ref="AO162:AQ163" si="227">IF(OR(AND($T162&lt;&gt;"Y", X162="N"), AND($U162&lt;&gt;"Y", AD162="N")), 1, 0)</f>
        <v>0</v>
      </c>
      <c r="AP162" s="75">
        <f t="shared" si="227"/>
        <v>0</v>
      </c>
      <c r="AQ162" s="75">
        <f t="shared" si="227"/>
        <v>0</v>
      </c>
      <c r="AR162" s="128">
        <f>IF(OR(AND($T162&lt;&gt;"Y", AA162="N"), AND($U162="", AG162="N")), 1, 0)</f>
        <v>1</v>
      </c>
      <c r="AS162" s="245">
        <f t="shared" si="219"/>
        <v>1</v>
      </c>
      <c r="AU162" s="129"/>
      <c r="AV162" s="75" t="s">
        <v>499</v>
      </c>
      <c r="AW162" s="75"/>
      <c r="AX162" s="75"/>
      <c r="AY162" s="75"/>
      <c r="AZ162" s="75"/>
      <c r="BA162" s="75"/>
      <c r="BB162" s="75"/>
      <c r="BC162" s="128"/>
      <c r="BE162" s="129"/>
      <c r="BF162" s="75" t="s">
        <v>498</v>
      </c>
      <c r="BG162" s="75"/>
      <c r="BH162" s="75"/>
      <c r="BI162" s="75"/>
      <c r="BJ162" s="75"/>
      <c r="BK162" s="75"/>
      <c r="BL162" s="75"/>
      <c r="BM162" s="128"/>
      <c r="BO162" s="129" t="str">
        <f>IF(OR(AND(AU162="I", OR(Physical_Building="Y", Physical_Building="Partial")),AND(AV162="I", OR(ME_Plant="Y", ME_Plant="Partial")), AND(AW162="I", OR(Data_Floor="Y", Data_Floor="Partial")), AND(AX162="I", OR(Racks="Y", Racks="Partial")), AND(AY162="I", OR(IT_Equipment="Y", IT_Equipment="Partial")), AND(AZ162="I", OR(Operating_System="Y", Operating_System="Partial")), AND(BA162="I", OR(Software="Y", Software="Partial")), AND(BB162="I", OR(Business_Process="Y", Business_Process="Partial")), AND(BC162="I", Full_Control="Y")), "I", "")</f>
        <v>I</v>
      </c>
      <c r="BP162" s="128" t="str">
        <f>IF(OR(AND(BE162="E", OR(Physical_Building="N", Physical_Building="Partial")),AND(BF162="E", OR(ME_Plant="N", ME_Plant="Partial")), AND(BG162="E", OR(Data_Floor="N", Data_Floor="Partial")), AND(BH162="E", OR(Racks="N", Racks="Partial")), AND(BI162="E", OR(IT_Equipment="N", IT_Equipment="Partial")), AND(BJ162="E", OR(Operating_System="N", Operating_System="Partial")), AND(BK162="E", OR(Software="N", Software="Partial")), AND(BL162="E", OR(Business_Process="N", Business_Process="Partial")), AND(BM162="E", Full_Control="N")), "E", "")</f>
        <v/>
      </c>
      <c r="BQ162" s="128" t="str">
        <f>IF(BO162="I",IF(BP162="E","I &amp; E","I"),IF(BP162="E","E",""))</f>
        <v>I</v>
      </c>
      <c r="BS162" s="212" t="s">
        <v>98</v>
      </c>
      <c r="BT162" s="208"/>
      <c r="BU162" s="208"/>
      <c r="BV162" s="204"/>
    </row>
    <row r="163" spans="1:74" ht="23.25" customHeight="1">
      <c r="A163" s="311" t="s">
        <v>595</v>
      </c>
      <c r="B163" s="346" t="s">
        <v>374</v>
      </c>
      <c r="C163" s="312">
        <v>3</v>
      </c>
      <c r="D163" s="72" t="str">
        <f>IF(BQ163="", "", IF(AS163=1, "N", "Y"))</f>
        <v>N</v>
      </c>
      <c r="E163" s="313"/>
      <c r="F163" s="314"/>
      <c r="G163" s="315"/>
      <c r="H163" s="315"/>
      <c r="I163" s="315"/>
      <c r="J163" s="316"/>
      <c r="K163" s="317" t="str">
        <f t="shared" si="223"/>
        <v/>
      </c>
      <c r="L163" s="317" t="str">
        <f t="shared" si="223"/>
        <v/>
      </c>
      <c r="M163" s="317" t="str">
        <f t="shared" si="223"/>
        <v/>
      </c>
      <c r="N163" s="318" t="str">
        <f t="shared" si="223"/>
        <v>I</v>
      </c>
      <c r="O163" s="319"/>
      <c r="P163" s="319"/>
      <c r="Q163" s="319"/>
      <c r="R163" s="319"/>
      <c r="T163" s="132" t="str">
        <f t="shared" si="224"/>
        <v/>
      </c>
      <c r="U163" s="135" t="str">
        <f t="shared" si="224"/>
        <v/>
      </c>
      <c r="V163" s="245">
        <f t="shared" si="217"/>
        <v>0</v>
      </c>
      <c r="X163" s="132" t="str">
        <f t="shared" si="225"/>
        <v/>
      </c>
      <c r="Y163" s="133" t="str">
        <f t="shared" si="225"/>
        <v/>
      </c>
      <c r="Z163" s="133" t="str">
        <f t="shared" si="225"/>
        <v/>
      </c>
      <c r="AA163" s="135" t="str">
        <f t="shared" si="225"/>
        <v>N</v>
      </c>
      <c r="AB163" s="245">
        <f t="shared" si="220"/>
        <v>0</v>
      </c>
      <c r="AD163" s="132" t="str">
        <f t="shared" si="226"/>
        <v/>
      </c>
      <c r="AE163" s="133" t="str">
        <f t="shared" si="226"/>
        <v/>
      </c>
      <c r="AF163" s="133" t="str">
        <f t="shared" si="226"/>
        <v/>
      </c>
      <c r="AG163" s="135" t="str">
        <f t="shared" si="226"/>
        <v/>
      </c>
      <c r="AH163" s="245">
        <f t="shared" si="221"/>
        <v>0</v>
      </c>
      <c r="AI163" s="245">
        <f t="shared" si="222"/>
        <v>0</v>
      </c>
      <c r="AK163" s="132"/>
      <c r="AL163" s="133"/>
      <c r="AM163" s="133"/>
      <c r="AN163" s="134" t="s">
        <v>204</v>
      </c>
      <c r="AO163" s="75">
        <f t="shared" si="227"/>
        <v>0</v>
      </c>
      <c r="AP163" s="75">
        <f t="shared" si="227"/>
        <v>0</v>
      </c>
      <c r="AQ163" s="75">
        <f t="shared" si="227"/>
        <v>0</v>
      </c>
      <c r="AR163" s="128">
        <f>IF(OR(AND($T163&lt;&gt;"Y", AA163="N"), AND($U163="", AG163="N")), 1, 0)</f>
        <v>1</v>
      </c>
      <c r="AS163" s="245">
        <f t="shared" si="219"/>
        <v>1</v>
      </c>
      <c r="AU163" s="129"/>
      <c r="AV163" s="75" t="s">
        <v>499</v>
      </c>
      <c r="AW163" s="75"/>
      <c r="AX163" s="75"/>
      <c r="AY163" s="75"/>
      <c r="AZ163" s="75"/>
      <c r="BA163" s="75"/>
      <c r="BB163" s="75"/>
      <c r="BC163" s="128"/>
      <c r="BE163" s="129"/>
      <c r="BF163" s="75" t="s">
        <v>498</v>
      </c>
      <c r="BG163" s="75"/>
      <c r="BH163" s="75"/>
      <c r="BI163" s="75"/>
      <c r="BJ163" s="75"/>
      <c r="BK163" s="75"/>
      <c r="BL163" s="75"/>
      <c r="BM163" s="128"/>
      <c r="BO163" s="129" t="str">
        <f>IF(OR(AND(AU163="I", OR(Physical_Building="Y", Physical_Building="Partial")),AND(AV163="I", OR(ME_Plant="Y", ME_Plant="Partial")), AND(AW163="I", OR(Data_Floor="Y", Data_Floor="Partial")), AND(AX163="I", OR(Racks="Y", Racks="Partial")), AND(AY163="I", OR(IT_Equipment="Y", IT_Equipment="Partial")), AND(AZ163="I", OR(Operating_System="Y", Operating_System="Partial")), AND(BA163="I", OR(Software="Y", Software="Partial")), AND(BB163="I", OR(Business_Process="Y", Business_Process="Partial")), AND(BC163="I", Full_Control="Y")), "I", "")</f>
        <v>I</v>
      </c>
      <c r="BP163" s="128" t="str">
        <f>IF(OR(AND(BE163="E", OR(Physical_Building="N", Physical_Building="Partial")),AND(BF163="E", OR(ME_Plant="N", ME_Plant="Partial")), AND(BG163="E", OR(Data_Floor="N", Data_Floor="Partial")), AND(BH163="E", OR(Racks="N", Racks="Partial")), AND(BI163="E", OR(IT_Equipment="N", IT_Equipment="Partial")), AND(BJ163="E", OR(Operating_System="N", Operating_System="Partial")), AND(BK163="E", OR(Software="N", Software="Partial")), AND(BL163="E", OR(Business_Process="N", Business_Process="Partial")), AND(BM163="E", Full_Control="N")), "E", "")</f>
        <v/>
      </c>
      <c r="BQ163" s="128" t="str">
        <f>IF(BO163="I",IF(BP163="E","I &amp; E","I"),IF(BP163="E","E",""))</f>
        <v>I</v>
      </c>
      <c r="BS163" s="212" t="s">
        <v>98</v>
      </c>
      <c r="BT163" s="208"/>
      <c r="BU163" s="208"/>
      <c r="BV163" s="204"/>
    </row>
    <row r="164" spans="1:74">
      <c r="A164" s="129"/>
      <c r="B164" s="345"/>
      <c r="C164" s="130"/>
      <c r="D164" s="72"/>
      <c r="E164" s="279"/>
      <c r="F164" s="280"/>
      <c r="G164" s="157"/>
      <c r="H164" s="157"/>
      <c r="I164" s="157"/>
      <c r="J164" s="158"/>
      <c r="K164" s="75"/>
      <c r="L164" s="75"/>
      <c r="M164" s="75"/>
      <c r="N164" s="131"/>
      <c r="O164" s="240"/>
      <c r="P164" s="240"/>
      <c r="Q164" s="240"/>
      <c r="R164" s="240"/>
      <c r="T164" s="129"/>
      <c r="U164" s="128"/>
      <c r="V164" s="245"/>
      <c r="X164" s="129"/>
      <c r="Y164" s="75"/>
      <c r="Z164" s="75"/>
      <c r="AA164" s="128"/>
      <c r="AB164" s="245"/>
      <c r="AD164" s="129"/>
      <c r="AE164" s="75"/>
      <c r="AF164" s="75"/>
      <c r="AG164" s="128"/>
      <c r="AH164" s="245"/>
      <c r="AI164" s="245"/>
      <c r="AK164" s="129"/>
      <c r="AL164" s="75"/>
      <c r="AM164" s="75"/>
      <c r="AN164" s="131"/>
      <c r="AO164" s="75"/>
      <c r="AP164" s="75"/>
      <c r="AQ164" s="75"/>
      <c r="AR164" s="128"/>
      <c r="AS164" s="245"/>
      <c r="AU164" s="129"/>
      <c r="AV164" s="75"/>
      <c r="AW164" s="75"/>
      <c r="AX164" s="75"/>
      <c r="AY164" s="75"/>
      <c r="AZ164" s="75"/>
      <c r="BA164" s="75"/>
      <c r="BB164" s="75"/>
      <c r="BC164" s="128"/>
      <c r="BE164" s="129"/>
      <c r="BF164" s="75"/>
      <c r="BG164" s="75"/>
      <c r="BH164" s="75"/>
      <c r="BI164" s="75"/>
      <c r="BJ164" s="75"/>
      <c r="BK164" s="75"/>
      <c r="BL164" s="75"/>
      <c r="BM164" s="128"/>
      <c r="BO164" s="129"/>
      <c r="BP164" s="128"/>
      <c r="BQ164" s="128"/>
      <c r="BS164" s="212"/>
      <c r="BT164" s="208"/>
      <c r="BU164" s="208"/>
      <c r="BV164" s="204"/>
    </row>
    <row r="165" spans="1:74">
      <c r="A165" s="129"/>
      <c r="B165" s="345"/>
      <c r="C165" s="130"/>
      <c r="D165" s="72"/>
      <c r="E165" s="279"/>
      <c r="F165" s="280"/>
      <c r="G165" s="157"/>
      <c r="H165" s="157"/>
      <c r="I165" s="157"/>
      <c r="J165" s="158"/>
      <c r="K165" s="75"/>
      <c r="L165" s="75"/>
      <c r="M165" s="75"/>
      <c r="N165" s="131"/>
      <c r="O165" s="240"/>
      <c r="P165" s="240"/>
      <c r="Q165" s="240"/>
      <c r="R165" s="240"/>
      <c r="T165" s="129"/>
      <c r="U165" s="128"/>
      <c r="V165" s="245"/>
      <c r="X165" s="129"/>
      <c r="Y165" s="75"/>
      <c r="Z165" s="75"/>
      <c r="AA165" s="128"/>
      <c r="AB165" s="245"/>
      <c r="AD165" s="129"/>
      <c r="AE165" s="75"/>
      <c r="AF165" s="75"/>
      <c r="AG165" s="128"/>
      <c r="AH165" s="245"/>
      <c r="AI165" s="245"/>
      <c r="AK165" s="129"/>
      <c r="AL165" s="75"/>
      <c r="AM165" s="75"/>
      <c r="AN165" s="131"/>
      <c r="AO165" s="75"/>
      <c r="AP165" s="75"/>
      <c r="AQ165" s="75"/>
      <c r="AR165" s="128"/>
      <c r="AS165" s="245"/>
      <c r="AU165" s="129"/>
      <c r="AV165" s="75"/>
      <c r="AW165" s="75"/>
      <c r="AX165" s="75"/>
      <c r="AY165" s="75"/>
      <c r="AZ165" s="75"/>
      <c r="BA165" s="75"/>
      <c r="BB165" s="75"/>
      <c r="BC165" s="128"/>
      <c r="BE165" s="129"/>
      <c r="BF165" s="75"/>
      <c r="BG165" s="75"/>
      <c r="BH165" s="75"/>
      <c r="BI165" s="75"/>
      <c r="BJ165" s="75"/>
      <c r="BK165" s="75"/>
      <c r="BL165" s="75"/>
      <c r="BM165" s="128"/>
      <c r="BO165" s="129"/>
      <c r="BP165" s="128"/>
      <c r="BQ165" s="128"/>
      <c r="BS165" s="212"/>
      <c r="BT165" s="208"/>
      <c r="BU165" s="208"/>
      <c r="BV165" s="204"/>
    </row>
    <row r="166" spans="1:74">
      <c r="A166" s="114" t="s">
        <v>193</v>
      </c>
      <c r="B166" s="115"/>
      <c r="C166" s="116"/>
      <c r="D166" s="72" t="str">
        <f t="shared" si="127"/>
        <v/>
      </c>
      <c r="E166" s="282"/>
      <c r="F166" s="283"/>
      <c r="G166" s="154"/>
      <c r="H166" s="154"/>
      <c r="I166" s="154"/>
      <c r="J166" s="155"/>
      <c r="K166" s="117" t="str">
        <f t="shared" si="191"/>
        <v/>
      </c>
      <c r="L166" s="117" t="str">
        <f t="shared" si="192"/>
        <v/>
      </c>
      <c r="M166" s="117" t="str">
        <f t="shared" si="193"/>
        <v/>
      </c>
      <c r="N166" s="115" t="str">
        <f t="shared" si="194"/>
        <v/>
      </c>
      <c r="O166" s="240"/>
      <c r="P166" s="240"/>
      <c r="Q166" s="240"/>
      <c r="R166" s="240"/>
      <c r="T166" s="118" t="str">
        <f t="shared" si="195"/>
        <v/>
      </c>
      <c r="U166" s="119" t="str">
        <f t="shared" si="181"/>
        <v/>
      </c>
      <c r="V166" s="245"/>
      <c r="X166" s="118" t="str">
        <f t="shared" si="197"/>
        <v/>
      </c>
      <c r="Y166" s="117" t="str">
        <f t="shared" si="198"/>
        <v/>
      </c>
      <c r="Z166" s="117" t="str">
        <f t="shared" si="199"/>
        <v/>
      </c>
      <c r="AA166" s="119" t="str">
        <f t="shared" si="200"/>
        <v/>
      </c>
      <c r="AB166" s="245"/>
      <c r="AD166" s="118" t="str">
        <f t="shared" si="202"/>
        <v/>
      </c>
      <c r="AE166" s="117" t="str">
        <f t="shared" si="203"/>
        <v/>
      </c>
      <c r="AF166" s="117" t="str">
        <f t="shared" si="204"/>
        <v/>
      </c>
      <c r="AG166" s="119" t="str">
        <f t="shared" si="205"/>
        <v/>
      </c>
      <c r="AH166" s="245"/>
      <c r="AI166" s="245"/>
      <c r="AK166" s="118"/>
      <c r="AL166" s="117"/>
      <c r="AM166" s="117"/>
      <c r="AN166" s="115"/>
      <c r="AO166" s="75"/>
      <c r="AP166" s="75"/>
      <c r="AQ166" s="75"/>
      <c r="AR166" s="128"/>
      <c r="AS166" s="245"/>
      <c r="AU166" s="129"/>
      <c r="AV166" s="75"/>
      <c r="AW166" s="75"/>
      <c r="AX166" s="75"/>
      <c r="AY166" s="75"/>
      <c r="AZ166" s="75"/>
      <c r="BA166" s="75"/>
      <c r="BB166" s="75"/>
      <c r="BC166" s="128"/>
      <c r="BE166" s="129"/>
      <c r="BF166" s="75"/>
      <c r="BG166" s="75"/>
      <c r="BH166" s="75"/>
      <c r="BI166" s="75"/>
      <c r="BJ166" s="75"/>
      <c r="BK166" s="75"/>
      <c r="BL166" s="75"/>
      <c r="BM166" s="128"/>
      <c r="BO166" s="129" t="str">
        <f t="shared" si="210"/>
        <v/>
      </c>
      <c r="BP166" s="128" t="str">
        <f t="shared" si="211"/>
        <v/>
      </c>
      <c r="BQ166" s="128" t="str">
        <f t="shared" si="143"/>
        <v/>
      </c>
      <c r="BS166" s="212"/>
      <c r="BT166" s="208"/>
      <c r="BU166" s="208"/>
      <c r="BV166" s="204"/>
    </row>
    <row r="167" spans="1:74" ht="24" customHeight="1">
      <c r="A167" s="129" t="s">
        <v>387</v>
      </c>
      <c r="B167" s="345" t="s">
        <v>388</v>
      </c>
      <c r="C167" s="130">
        <v>2</v>
      </c>
      <c r="D167" s="72" t="str">
        <f t="shared" si="127"/>
        <v/>
      </c>
      <c r="E167" s="279"/>
      <c r="F167" s="280"/>
      <c r="G167" s="157"/>
      <c r="H167" s="157"/>
      <c r="I167" s="157"/>
      <c r="J167" s="158"/>
      <c r="K167" s="75" t="str">
        <f t="shared" si="191"/>
        <v/>
      </c>
      <c r="L167" s="75" t="str">
        <f t="shared" si="192"/>
        <v/>
      </c>
      <c r="M167" s="75" t="str">
        <f t="shared" si="193"/>
        <v/>
      </c>
      <c r="N167" s="131" t="str">
        <f t="shared" si="194"/>
        <v/>
      </c>
      <c r="O167" s="240"/>
      <c r="P167" s="240"/>
      <c r="Q167" s="240"/>
      <c r="R167" s="240"/>
      <c r="T167" s="129" t="str">
        <f t="shared" si="195"/>
        <v/>
      </c>
      <c r="U167" s="128" t="str">
        <f t="shared" si="181"/>
        <v/>
      </c>
      <c r="V167" s="245">
        <f>IF(SUM(AB167, AH167)=0, IF(NOT(OR(T167="Y", U167="Y")), 0, 1), 0)</f>
        <v>0</v>
      </c>
      <c r="X167" s="129" t="str">
        <f t="shared" si="197"/>
        <v/>
      </c>
      <c r="Y167" s="75" t="str">
        <f t="shared" si="198"/>
        <v/>
      </c>
      <c r="Z167" s="75" t="str">
        <f t="shared" si="199"/>
        <v/>
      </c>
      <c r="AA167" s="128" t="str">
        <f t="shared" si="200"/>
        <v/>
      </c>
      <c r="AB167" s="245">
        <f>IF(OR(NOT(ISERROR(SEARCH("I", G167))),NOT(ISERROR(SEARCH("I", H167))), NOT(ISERROR(SEARCH("I", I167))), NOT(ISERROR(SEARCH("I", J167)))), 1, 0)</f>
        <v>0</v>
      </c>
      <c r="AD167" s="129" t="str">
        <f t="shared" si="202"/>
        <v/>
      </c>
      <c r="AE167" s="75" t="str">
        <f t="shared" si="203"/>
        <v/>
      </c>
      <c r="AF167" s="75" t="str">
        <f t="shared" si="204"/>
        <v/>
      </c>
      <c r="AG167" s="128" t="str">
        <f t="shared" si="205"/>
        <v/>
      </c>
      <c r="AH167" s="245">
        <f>IF(OR(NOT(ISERROR(SEARCH("E", G167))),NOT(ISERROR(SEARCH("E", H167))), NOT(ISERROR(SEARCH("E", I167))), NOT(ISERROR(SEARCH("E", J167)))), IF(AB167=1, 0, 1), 0)</f>
        <v>0</v>
      </c>
      <c r="AI167" s="245">
        <f>IF(OR(NOT(ISERROR(SEARCH("E", G167))),NOT(ISERROR(SEARCH("E", H167))), NOT(ISERROR(SEARCH("E", I167))), NOT(ISERROR(SEARCH("E", J167)))), IF(AB167=1, 0, 1), 0)</f>
        <v>0</v>
      </c>
      <c r="AK167" s="129"/>
      <c r="AL167" s="75"/>
      <c r="AM167" s="75"/>
      <c r="AN167" s="131"/>
      <c r="AO167" s="75">
        <f t="shared" ref="AO167:AQ168" si="228">IF(OR(AND($T167&lt;&gt;"Y", X167="N"), AND($U167&lt;&gt;"Y", AD167="N")), 1, 0)</f>
        <v>0</v>
      </c>
      <c r="AP167" s="75">
        <f t="shared" si="228"/>
        <v>0</v>
      </c>
      <c r="AQ167" s="75">
        <f t="shared" si="228"/>
        <v>0</v>
      </c>
      <c r="AR167" s="128">
        <f t="shared" si="150"/>
        <v>0</v>
      </c>
      <c r="AS167" s="245">
        <f>IF(SUM(AO167:AR167)&gt;0, 1, 0)</f>
        <v>0</v>
      </c>
      <c r="AU167" s="129"/>
      <c r="AV167" s="75"/>
      <c r="AW167" s="75"/>
      <c r="AX167" s="75"/>
      <c r="AY167" s="75"/>
      <c r="AZ167" s="75"/>
      <c r="BA167" s="75"/>
      <c r="BB167" s="75"/>
      <c r="BC167" s="128"/>
      <c r="BE167" s="129"/>
      <c r="BF167" s="75"/>
      <c r="BG167" s="75"/>
      <c r="BH167" s="75"/>
      <c r="BI167" s="75"/>
      <c r="BJ167" s="75"/>
      <c r="BK167" s="75"/>
      <c r="BL167" s="75"/>
      <c r="BM167" s="128"/>
      <c r="BO167" s="129" t="str">
        <f t="shared" si="210"/>
        <v/>
      </c>
      <c r="BP167" s="128" t="str">
        <f t="shared" si="211"/>
        <v/>
      </c>
      <c r="BQ167" s="128" t="str">
        <f t="shared" si="143"/>
        <v/>
      </c>
      <c r="BS167" s="212"/>
      <c r="BT167" s="208"/>
      <c r="BU167" s="208"/>
      <c r="BV167" s="204"/>
    </row>
    <row r="168" spans="1:74" ht="24" customHeight="1">
      <c r="A168" s="129" t="s">
        <v>557</v>
      </c>
      <c r="B168" s="345" t="s">
        <v>532</v>
      </c>
      <c r="C168" s="130">
        <v>2</v>
      </c>
      <c r="D168" s="72"/>
      <c r="E168" s="85"/>
      <c r="F168" s="281"/>
      <c r="J168" s="136"/>
      <c r="K168" s="75" t="str">
        <f t="shared" si="191"/>
        <v/>
      </c>
      <c r="L168" t="str">
        <f t="shared" si="192"/>
        <v/>
      </c>
      <c r="M168" t="str">
        <f t="shared" si="193"/>
        <v/>
      </c>
      <c r="N168" s="136" t="str">
        <f t="shared" si="194"/>
        <v/>
      </c>
      <c r="O168" s="269"/>
      <c r="P168" s="270"/>
      <c r="Q168" s="270" t="str">
        <f>IF(AND(E168="", F168=""), "", "Please describe the actions being taken to achieve the Implementation of this practice here")</f>
        <v/>
      </c>
      <c r="R168" s="110" t="str">
        <f>IF(OR(K168="E", K168="I &amp; E", L168="E", L168="I &amp; E", M168="E", M168="I &amp; E", N168="E", N168="I &amp; E"), "Please describe the endorsing actions taken for this practice here", "")</f>
        <v/>
      </c>
      <c r="T168" s="111" t="str">
        <f>IF(E168="", "", IF(E168&lt;DATE(YEAR(Application_Date)+3,MONTH(Application_Date),DAY(Application_Date)), "Y", "N"))</f>
        <v/>
      </c>
      <c r="U168" s="110" t="str">
        <f>IF(F168="", "", IF(F168&lt;DATE(YEAR(Application_Date)+3,MONTH(Application_Date),DAY(Application_Date)), "Y", "N"))</f>
        <v/>
      </c>
      <c r="V168" s="245">
        <f>IF(SUM(AB168, AH168)=0, IF(NOT(OR(T168="Y", U168="Y")), 0, 1), 0)</f>
        <v>0</v>
      </c>
      <c r="X168" s="129" t="str">
        <f t="shared" si="197"/>
        <v/>
      </c>
      <c r="Y168" s="75" t="str">
        <f t="shared" si="198"/>
        <v/>
      </c>
      <c r="Z168" s="75" t="str">
        <f t="shared" si="199"/>
        <v/>
      </c>
      <c r="AA168" s="128" t="str">
        <f t="shared" si="200"/>
        <v/>
      </c>
      <c r="AB168" s="245">
        <f>IF(OR(NOT(ISERROR(SEARCH("I", G168))),NOT(ISERROR(SEARCH("I", H168))), NOT(ISERROR(SEARCH("I", I168))), NOT(ISERROR(SEARCH("I", J168)))), 1, 0)</f>
        <v>0</v>
      </c>
      <c r="AD168" s="129" t="str">
        <f t="shared" si="202"/>
        <v/>
      </c>
      <c r="AE168" s="75" t="str">
        <f t="shared" si="203"/>
        <v/>
      </c>
      <c r="AF168" s="75" t="str">
        <f t="shared" si="204"/>
        <v/>
      </c>
      <c r="AG168" s="128" t="str">
        <f t="shared" si="205"/>
        <v/>
      </c>
      <c r="AH168" s="245">
        <f>IF(OR(NOT(ISERROR(SEARCH("E", G168))),NOT(ISERROR(SEARCH("E", H168))), NOT(ISERROR(SEARCH("E", I168))), NOT(ISERROR(SEARCH("E", J168)))), IF(AB168=1, 0, 1), 0)</f>
        <v>0</v>
      </c>
      <c r="AI168" s="245">
        <f>IF(OR(NOT(ISERROR(SEARCH("E", G168))),NOT(ISERROR(SEARCH("E", H168))), NOT(ISERROR(SEARCH("E", I168))), NOT(ISERROR(SEARCH("E", J168)))), IF(AB168=1, 0, 1), 0)</f>
        <v>0</v>
      </c>
      <c r="AK168" s="129"/>
      <c r="AL168" s="75"/>
      <c r="AM168" s="75"/>
      <c r="AN168" s="131"/>
      <c r="AO168" s="75">
        <f t="shared" si="228"/>
        <v>0</v>
      </c>
      <c r="AP168" s="75">
        <f t="shared" si="228"/>
        <v>0</v>
      </c>
      <c r="AQ168" s="75">
        <f t="shared" si="228"/>
        <v>0</v>
      </c>
      <c r="AR168" s="128">
        <f t="shared" si="150"/>
        <v>0</v>
      </c>
      <c r="AS168" s="245">
        <f>IF(SUM(AO168:AR168)&gt;0, 1, 0)</f>
        <v>0</v>
      </c>
      <c r="AU168" s="129"/>
      <c r="AV168" s="75"/>
      <c r="AW168" s="75"/>
      <c r="AX168" s="75"/>
      <c r="AY168" s="75"/>
      <c r="AZ168" s="75"/>
      <c r="BA168" s="75"/>
      <c r="BB168" s="75"/>
      <c r="BC168" s="128"/>
      <c r="BE168" s="129"/>
      <c r="BF168" s="75"/>
      <c r="BG168" s="75"/>
      <c r="BH168" s="75"/>
      <c r="BI168" s="75"/>
      <c r="BJ168" s="75"/>
      <c r="BK168" s="75"/>
      <c r="BL168" s="75"/>
      <c r="BM168" s="128"/>
      <c r="BO168" s="129" t="str">
        <f>IF(OR(AND(AU168="I", OR(Physical_Building="Y", Physical_Building="Partial")),AND(AV168="I", OR(ME_Plant="Y", ME_Plant="Partial")), AND(AW168="I", OR(Data_Floor="Y", Data_Floor="Partial")), AND(AX168="I", OR(Racks="Y", Racks="Partial")), AND(AY168="I", OR(IT_Equipment="Y", IT_Equipment="Partial")), AND(AZ168="I", OR(Operating_System="Y", Operating_System="Partial")), AND(BA168="I", OR(Software="Y", Software="Partial")), AND(BB168="I", OR(Business_Process="Y", Business_Process="Partial")), AND(BC168="I", Full_Control="Y")), "I", "")</f>
        <v/>
      </c>
      <c r="BP168" s="128" t="str">
        <f>IF(OR(AND(BE168="E", OR(Physical_Building="N", Physical_Building="Partial")),AND(BF168="E", OR(ME_Plant="N", ME_Plant="Partial")), AND(BG168="E", OR(Data_Floor="N", Data_Floor="Partial")), AND(BH168="E", OR(Racks="N", Racks="Partial")), AND(BI168="E", OR(IT_Equipment="N", IT_Equipment="Partial")), AND(BJ168="E", OR(Operating_System="N", Operating_System="Partial")), AND(BK168="E", OR(Software="N", Software="Partial")), AND(BL168="E", OR(Business_Process="N", Business_Process="Partial")), AND(BM168="E", Full_Control="N")), "E", "")</f>
        <v/>
      </c>
      <c r="BQ168" s="128" t="str">
        <f>IF(BO168="I",IF(BP168="E","I &amp; E","I"),IF(BP168="E","E",""))</f>
        <v/>
      </c>
      <c r="BS168" s="212"/>
      <c r="BT168" s="208"/>
      <c r="BU168" s="208"/>
      <c r="BV168" s="204" t="s">
        <v>26</v>
      </c>
    </row>
    <row r="169" spans="1:74">
      <c r="A169" s="129"/>
      <c r="B169" s="345"/>
      <c r="C169" s="130"/>
      <c r="D169" s="72" t="str">
        <f t="shared" si="127"/>
        <v/>
      </c>
      <c r="E169" s="279"/>
      <c r="F169" s="280"/>
      <c r="G169" s="157"/>
      <c r="H169" s="157"/>
      <c r="I169" s="157"/>
      <c r="J169" s="158"/>
      <c r="K169" s="75" t="str">
        <f t="shared" si="191"/>
        <v/>
      </c>
      <c r="L169" s="75" t="str">
        <f t="shared" si="192"/>
        <v/>
      </c>
      <c r="M169" s="75" t="str">
        <f t="shared" si="193"/>
        <v/>
      </c>
      <c r="N169" s="131" t="str">
        <f t="shared" si="194"/>
        <v/>
      </c>
      <c r="O169" s="240"/>
      <c r="P169" s="240"/>
      <c r="Q169" s="240"/>
      <c r="R169" s="240"/>
      <c r="T169" s="129" t="str">
        <f t="shared" si="195"/>
        <v/>
      </c>
      <c r="U169" s="128" t="str">
        <f t="shared" si="181"/>
        <v/>
      </c>
      <c r="V169" s="245"/>
      <c r="X169" s="129" t="str">
        <f t="shared" si="197"/>
        <v/>
      </c>
      <c r="Y169" s="75" t="str">
        <f t="shared" si="198"/>
        <v/>
      </c>
      <c r="Z169" s="75" t="str">
        <f t="shared" si="199"/>
        <v/>
      </c>
      <c r="AA169" s="128" t="str">
        <f t="shared" si="200"/>
        <v/>
      </c>
      <c r="AB169" s="245"/>
      <c r="AD169" s="129" t="str">
        <f t="shared" si="202"/>
        <v/>
      </c>
      <c r="AE169" s="75" t="str">
        <f t="shared" si="203"/>
        <v/>
      </c>
      <c r="AF169" s="75" t="str">
        <f t="shared" si="204"/>
        <v/>
      </c>
      <c r="AG169" s="128" t="str">
        <f t="shared" si="205"/>
        <v/>
      </c>
      <c r="AH169" s="245"/>
      <c r="AI169" s="245"/>
      <c r="AK169" s="129"/>
      <c r="AL169" s="75"/>
      <c r="AM169" s="75"/>
      <c r="AN169" s="131"/>
      <c r="AO169" s="75"/>
      <c r="AP169" s="75"/>
      <c r="AQ169" s="75"/>
      <c r="AR169" s="128"/>
      <c r="AS169" s="245"/>
      <c r="AU169" s="129"/>
      <c r="AV169" s="75"/>
      <c r="AW169" s="75"/>
      <c r="AX169" s="75"/>
      <c r="AY169" s="75"/>
      <c r="AZ169" s="75"/>
      <c r="BA169" s="75"/>
      <c r="BB169" s="75"/>
      <c r="BC169" s="128"/>
      <c r="BE169" s="129"/>
      <c r="BF169" s="75"/>
      <c r="BG169" s="75"/>
      <c r="BH169" s="75"/>
      <c r="BI169" s="75"/>
      <c r="BJ169" s="75"/>
      <c r="BK169" s="75"/>
      <c r="BL169" s="75"/>
      <c r="BM169" s="128"/>
      <c r="BO169" s="129" t="str">
        <f t="shared" si="210"/>
        <v/>
      </c>
      <c r="BP169" s="128" t="str">
        <f t="shared" si="211"/>
        <v/>
      </c>
      <c r="BQ169" s="128" t="str">
        <f t="shared" si="143"/>
        <v/>
      </c>
      <c r="BS169" s="212"/>
      <c r="BT169" s="208"/>
      <c r="BU169" s="208"/>
      <c r="BV169" s="204"/>
    </row>
    <row r="170" spans="1:74">
      <c r="A170" s="114" t="s">
        <v>194</v>
      </c>
      <c r="B170" s="136"/>
      <c r="C170" s="130"/>
      <c r="D170" s="72" t="str">
        <f t="shared" si="127"/>
        <v/>
      </c>
      <c r="E170" s="279"/>
      <c r="F170" s="280"/>
      <c r="G170" s="157"/>
      <c r="H170" s="157"/>
      <c r="I170" s="157"/>
      <c r="J170" s="158"/>
      <c r="K170" s="75" t="str">
        <f t="shared" si="191"/>
        <v/>
      </c>
      <c r="L170" s="75" t="str">
        <f t="shared" si="192"/>
        <v/>
      </c>
      <c r="M170" s="75" t="str">
        <f t="shared" si="193"/>
        <v/>
      </c>
      <c r="N170" s="131" t="str">
        <f t="shared" si="194"/>
        <v/>
      </c>
      <c r="O170" s="240"/>
      <c r="P170" s="240"/>
      <c r="Q170" s="240"/>
      <c r="R170" s="240"/>
      <c r="T170" s="129" t="str">
        <f t="shared" si="195"/>
        <v/>
      </c>
      <c r="U170" s="128" t="str">
        <f t="shared" si="181"/>
        <v/>
      </c>
      <c r="V170" s="245">
        <f t="shared" ref="V170:V175" si="229">IF(SUM(AB170, AH170)=0, IF(NOT(OR(T170="Y", U170="Y")), 0, 1), 0)</f>
        <v>0</v>
      </c>
      <c r="X170" s="129" t="str">
        <f t="shared" si="197"/>
        <v/>
      </c>
      <c r="Y170" s="75" t="str">
        <f t="shared" si="198"/>
        <v/>
      </c>
      <c r="Z170" s="75" t="str">
        <f t="shared" si="199"/>
        <v/>
      </c>
      <c r="AA170" s="128" t="str">
        <f t="shared" si="200"/>
        <v/>
      </c>
      <c r="AB170" s="245">
        <f t="shared" ref="AB170:AB175" si="230">IF(OR(NOT(ISERROR(SEARCH("I", G170))),NOT(ISERROR(SEARCH("I", H170))), NOT(ISERROR(SEARCH("I", I170))), NOT(ISERROR(SEARCH("I", J170)))), 1, 0)</f>
        <v>0</v>
      </c>
      <c r="AD170" s="129" t="str">
        <f t="shared" si="202"/>
        <v/>
      </c>
      <c r="AE170" s="75" t="str">
        <f t="shared" si="203"/>
        <v/>
      </c>
      <c r="AF170" s="75" t="str">
        <f t="shared" si="204"/>
        <v/>
      </c>
      <c r="AG170" s="128" t="str">
        <f t="shared" si="205"/>
        <v/>
      </c>
      <c r="AH170" s="245">
        <f t="shared" ref="AH170:AH175" si="231">IF(OR(NOT(ISERROR(SEARCH("E", G170))),NOT(ISERROR(SEARCH("E", H170))), NOT(ISERROR(SEARCH("E", I170))), NOT(ISERROR(SEARCH("E", J170)))), IF(AB170=1, 0, 1), 0)</f>
        <v>0</v>
      </c>
      <c r="AI170" s="245">
        <f t="shared" ref="AI170:AI175" si="232">IF(OR(NOT(ISERROR(SEARCH("E", G170))),NOT(ISERROR(SEARCH("E", H170))), NOT(ISERROR(SEARCH("E", I170))), NOT(ISERROR(SEARCH("E", J170)))), IF(AB170=1, 0, 1), 0)</f>
        <v>0</v>
      </c>
      <c r="AK170" s="129"/>
      <c r="AL170" s="75"/>
      <c r="AM170" s="75"/>
      <c r="AN170" s="131"/>
      <c r="AO170" s="75">
        <f t="shared" ref="AO170:AQ173" si="233">IF(OR(AND($T170&lt;&gt;"Y", X170="N"), AND($U170&lt;&gt;"Y", AD170="N")), 1, 0)</f>
        <v>0</v>
      </c>
      <c r="AP170" s="75">
        <f t="shared" si="233"/>
        <v>0</v>
      </c>
      <c r="AQ170" s="75">
        <f t="shared" si="233"/>
        <v>0</v>
      </c>
      <c r="AR170" s="128">
        <f t="shared" si="150"/>
        <v>0</v>
      </c>
      <c r="AS170" s="245">
        <f>IF(SUM(AO170:AR170)&gt;0, 1, 0)</f>
        <v>0</v>
      </c>
      <c r="AU170" s="129"/>
      <c r="AV170" s="75"/>
      <c r="AW170" s="75"/>
      <c r="AX170" s="75"/>
      <c r="AY170" s="75"/>
      <c r="AZ170" s="75"/>
      <c r="BA170" s="75"/>
      <c r="BB170" s="75"/>
      <c r="BC170" s="128"/>
      <c r="BE170" s="129"/>
      <c r="BF170" s="75"/>
      <c r="BG170" s="75"/>
      <c r="BH170" s="75"/>
      <c r="BI170" s="75"/>
      <c r="BJ170" s="75"/>
      <c r="BK170" s="75"/>
      <c r="BL170" s="75"/>
      <c r="BM170" s="128"/>
      <c r="BO170" s="129" t="str">
        <f t="shared" si="210"/>
        <v/>
      </c>
      <c r="BP170" s="128" t="str">
        <f t="shared" si="211"/>
        <v/>
      </c>
      <c r="BQ170" s="128" t="str">
        <f t="shared" si="143"/>
        <v/>
      </c>
      <c r="BS170" s="212"/>
      <c r="BT170" s="208"/>
      <c r="BU170" s="208"/>
      <c r="BV170" s="204"/>
    </row>
    <row r="171" spans="1:74">
      <c r="A171" s="114" t="s">
        <v>195</v>
      </c>
      <c r="B171" s="115"/>
      <c r="C171" s="116"/>
      <c r="D171" s="72" t="str">
        <f t="shared" si="127"/>
        <v/>
      </c>
      <c r="E171" s="282"/>
      <c r="F171" s="283"/>
      <c r="G171" s="154"/>
      <c r="H171" s="154"/>
      <c r="I171" s="154"/>
      <c r="J171" s="155"/>
      <c r="K171" s="117" t="str">
        <f t="shared" si="191"/>
        <v/>
      </c>
      <c r="L171" s="117" t="str">
        <f t="shared" si="192"/>
        <v/>
      </c>
      <c r="M171" s="117" t="str">
        <f t="shared" si="193"/>
        <v/>
      </c>
      <c r="N171" s="115" t="str">
        <f t="shared" si="194"/>
        <v/>
      </c>
      <c r="O171" s="240"/>
      <c r="P171" s="240"/>
      <c r="Q171" s="240"/>
      <c r="R171" s="240"/>
      <c r="T171" s="118" t="str">
        <f t="shared" si="195"/>
        <v/>
      </c>
      <c r="U171" s="119" t="str">
        <f t="shared" si="181"/>
        <v/>
      </c>
      <c r="V171" s="245">
        <f t="shared" si="229"/>
        <v>0</v>
      </c>
      <c r="X171" s="118" t="str">
        <f t="shared" si="197"/>
        <v/>
      </c>
      <c r="Y171" s="117" t="str">
        <f t="shared" si="198"/>
        <v/>
      </c>
      <c r="Z171" s="117" t="str">
        <f t="shared" si="199"/>
        <v/>
      </c>
      <c r="AA171" s="119" t="str">
        <f t="shared" si="200"/>
        <v/>
      </c>
      <c r="AB171" s="245">
        <f t="shared" si="230"/>
        <v>0</v>
      </c>
      <c r="AD171" s="118" t="str">
        <f t="shared" si="202"/>
        <v/>
      </c>
      <c r="AE171" s="117" t="str">
        <f t="shared" si="203"/>
        <v/>
      </c>
      <c r="AF171" s="117" t="str">
        <f t="shared" si="204"/>
        <v/>
      </c>
      <c r="AG171" s="119" t="str">
        <f t="shared" si="205"/>
        <v/>
      </c>
      <c r="AH171" s="245">
        <f t="shared" si="231"/>
        <v>0</v>
      </c>
      <c r="AI171" s="245">
        <f t="shared" si="232"/>
        <v>0</v>
      </c>
      <c r="AK171" s="118"/>
      <c r="AL171" s="117"/>
      <c r="AM171" s="117"/>
      <c r="AN171" s="115"/>
      <c r="AO171" s="75">
        <f t="shared" si="233"/>
        <v>0</v>
      </c>
      <c r="AP171" s="75">
        <f t="shared" si="233"/>
        <v>0</v>
      </c>
      <c r="AQ171" s="75">
        <f t="shared" si="233"/>
        <v>0</v>
      </c>
      <c r="AR171" s="128">
        <f t="shared" si="150"/>
        <v>0</v>
      </c>
      <c r="AS171" s="245">
        <f>IF(SUM(AO171:AR171)&gt;0, 1, 0)</f>
        <v>0</v>
      </c>
      <c r="AU171" s="129"/>
      <c r="AV171" s="75"/>
      <c r="AW171" s="75"/>
      <c r="AX171" s="75"/>
      <c r="AY171" s="75"/>
      <c r="AZ171" s="75"/>
      <c r="BA171" s="75"/>
      <c r="BB171" s="75"/>
      <c r="BC171" s="128"/>
      <c r="BE171" s="129"/>
      <c r="BF171" s="75"/>
      <c r="BG171" s="75"/>
      <c r="BH171" s="75"/>
      <c r="BI171" s="75"/>
      <c r="BJ171" s="75"/>
      <c r="BK171" s="75"/>
      <c r="BL171" s="75"/>
      <c r="BM171" s="128"/>
      <c r="BO171" s="129" t="str">
        <f t="shared" si="210"/>
        <v/>
      </c>
      <c r="BP171" s="128" t="str">
        <f t="shared" si="211"/>
        <v/>
      </c>
      <c r="BQ171" s="128" t="str">
        <f t="shared" si="143"/>
        <v/>
      </c>
      <c r="BS171" s="212"/>
      <c r="BT171" s="208"/>
      <c r="BU171" s="208"/>
      <c r="BV171" s="204"/>
    </row>
    <row r="172" spans="1:74" ht="24" customHeight="1">
      <c r="A172" s="123" t="s">
        <v>389</v>
      </c>
      <c r="B172" s="344" t="s">
        <v>391</v>
      </c>
      <c r="C172" s="124">
        <v>1</v>
      </c>
      <c r="D172" s="72" t="str">
        <f t="shared" si="127"/>
        <v>N</v>
      </c>
      <c r="E172" s="278"/>
      <c r="F172" s="250"/>
      <c r="G172" s="156"/>
      <c r="H172" s="156"/>
      <c r="I172" s="156"/>
      <c r="J172" s="236"/>
      <c r="K172" s="125" t="str">
        <f t="shared" si="191"/>
        <v>I</v>
      </c>
      <c r="L172" s="125" t="str">
        <f t="shared" si="192"/>
        <v/>
      </c>
      <c r="M172" s="125" t="str">
        <f t="shared" si="193"/>
        <v/>
      </c>
      <c r="N172" s="126" t="str">
        <f t="shared" si="194"/>
        <v/>
      </c>
      <c r="O172" s="241"/>
      <c r="P172" s="241"/>
      <c r="Q172" s="241"/>
      <c r="R172" s="241"/>
      <c r="T172" s="123" t="str">
        <f t="shared" si="195"/>
        <v/>
      </c>
      <c r="U172" s="127" t="str">
        <f t="shared" si="181"/>
        <v/>
      </c>
      <c r="V172" s="245">
        <f t="shared" si="229"/>
        <v>0</v>
      </c>
      <c r="X172" s="123" t="str">
        <f t="shared" si="197"/>
        <v>N</v>
      </c>
      <c r="Y172" s="125" t="str">
        <f t="shared" si="198"/>
        <v/>
      </c>
      <c r="Z172" s="125" t="str">
        <f t="shared" si="199"/>
        <v/>
      </c>
      <c r="AA172" s="127" t="str">
        <f t="shared" si="200"/>
        <v/>
      </c>
      <c r="AB172" s="245">
        <f t="shared" si="230"/>
        <v>0</v>
      </c>
      <c r="AD172" s="123" t="str">
        <f t="shared" si="202"/>
        <v/>
      </c>
      <c r="AE172" s="125" t="str">
        <f t="shared" si="203"/>
        <v/>
      </c>
      <c r="AF172" s="125" t="str">
        <f t="shared" si="204"/>
        <v/>
      </c>
      <c r="AG172" s="127" t="str">
        <f t="shared" si="205"/>
        <v/>
      </c>
      <c r="AH172" s="245">
        <f t="shared" si="231"/>
        <v>0</v>
      </c>
      <c r="AI172" s="245">
        <f t="shared" si="232"/>
        <v>0</v>
      </c>
      <c r="AK172" s="123" t="s">
        <v>204</v>
      </c>
      <c r="AL172" s="125"/>
      <c r="AM172" s="125"/>
      <c r="AN172" s="126"/>
      <c r="AO172" s="75">
        <f t="shared" si="233"/>
        <v>1</v>
      </c>
      <c r="AP172" s="75">
        <f t="shared" si="233"/>
        <v>0</v>
      </c>
      <c r="AQ172" s="75">
        <f t="shared" si="233"/>
        <v>0</v>
      </c>
      <c r="AR172" s="128">
        <f t="shared" si="150"/>
        <v>0</v>
      </c>
      <c r="AS172" s="245">
        <f t="shared" ref="AS172:AS233" si="234">IF(SUM(AO172:AR172)&gt;0, 1, 0)</f>
        <v>1</v>
      </c>
      <c r="AU172" s="129" t="s">
        <v>499</v>
      </c>
      <c r="AV172" s="75"/>
      <c r="AW172" s="75"/>
      <c r="AX172" s="75"/>
      <c r="AY172" s="75"/>
      <c r="AZ172" s="75"/>
      <c r="BA172" s="75"/>
      <c r="BB172" s="75"/>
      <c r="BC172" s="128"/>
      <c r="BE172" s="129" t="s">
        <v>498</v>
      </c>
      <c r="BF172" s="75"/>
      <c r="BG172" s="75"/>
      <c r="BH172" s="75"/>
      <c r="BI172" s="75"/>
      <c r="BJ172" s="75"/>
      <c r="BK172" s="75"/>
      <c r="BL172" s="75"/>
      <c r="BM172" s="128"/>
      <c r="BO172" s="129" t="str">
        <f t="shared" si="210"/>
        <v>I</v>
      </c>
      <c r="BP172" s="128" t="str">
        <f t="shared" si="211"/>
        <v/>
      </c>
      <c r="BQ172" s="128" t="str">
        <f t="shared" si="143"/>
        <v>I</v>
      </c>
      <c r="BS172" s="212"/>
      <c r="BT172" s="208"/>
      <c r="BU172" s="208"/>
      <c r="BV172" s="204"/>
    </row>
    <row r="173" spans="1:74" ht="30.75" customHeight="1">
      <c r="A173" s="311" t="s">
        <v>390</v>
      </c>
      <c r="B173" s="346" t="s">
        <v>216</v>
      </c>
      <c r="C173" s="312">
        <v>1</v>
      </c>
      <c r="D173" s="72" t="str">
        <f t="shared" si="127"/>
        <v>N</v>
      </c>
      <c r="E173" s="313"/>
      <c r="F173" s="314"/>
      <c r="G173" s="315"/>
      <c r="H173" s="315"/>
      <c r="I173" s="315"/>
      <c r="J173" s="316"/>
      <c r="K173" s="317" t="str">
        <f t="shared" si="191"/>
        <v/>
      </c>
      <c r="L173" s="317" t="str">
        <f t="shared" si="192"/>
        <v/>
      </c>
      <c r="M173" s="317" t="str">
        <f t="shared" si="193"/>
        <v/>
      </c>
      <c r="N173" s="318" t="str">
        <f t="shared" si="194"/>
        <v>I</v>
      </c>
      <c r="O173" s="319"/>
      <c r="P173" s="319"/>
      <c r="Q173" s="319"/>
      <c r="R173" s="319"/>
      <c r="T173" s="132" t="str">
        <f t="shared" si="195"/>
        <v/>
      </c>
      <c r="U173" s="135" t="str">
        <f t="shared" si="181"/>
        <v/>
      </c>
      <c r="V173" s="245">
        <f t="shared" si="229"/>
        <v>0</v>
      </c>
      <c r="X173" s="132" t="str">
        <f t="shared" si="197"/>
        <v/>
      </c>
      <c r="Y173" s="133" t="str">
        <f t="shared" si="198"/>
        <v/>
      </c>
      <c r="Z173" s="133" t="str">
        <f t="shared" si="199"/>
        <v/>
      </c>
      <c r="AA173" s="135" t="str">
        <f t="shared" si="200"/>
        <v>N</v>
      </c>
      <c r="AB173" s="245">
        <f t="shared" si="230"/>
        <v>0</v>
      </c>
      <c r="AD173" s="132" t="str">
        <f t="shared" si="202"/>
        <v/>
      </c>
      <c r="AE173" s="133" t="str">
        <f t="shared" si="203"/>
        <v/>
      </c>
      <c r="AF173" s="133" t="str">
        <f t="shared" si="204"/>
        <v/>
      </c>
      <c r="AG173" s="135" t="str">
        <f t="shared" si="205"/>
        <v/>
      </c>
      <c r="AH173" s="245">
        <f t="shared" si="231"/>
        <v>0</v>
      </c>
      <c r="AI173" s="245">
        <f t="shared" si="232"/>
        <v>0</v>
      </c>
      <c r="AK173" s="132"/>
      <c r="AL173" s="133"/>
      <c r="AM173" s="133"/>
      <c r="AN173" s="134" t="s">
        <v>204</v>
      </c>
      <c r="AO173" s="75">
        <f t="shared" si="233"/>
        <v>0</v>
      </c>
      <c r="AP173" s="75">
        <f t="shared" si="233"/>
        <v>0</v>
      </c>
      <c r="AQ173" s="75">
        <f t="shared" si="233"/>
        <v>0</v>
      </c>
      <c r="AR173" s="128">
        <f t="shared" si="150"/>
        <v>1</v>
      </c>
      <c r="AS173" s="245">
        <f t="shared" si="234"/>
        <v>1</v>
      </c>
      <c r="AU173" s="129" t="s">
        <v>499</v>
      </c>
      <c r="AV173" s="75"/>
      <c r="AW173" s="75"/>
      <c r="AX173" s="75"/>
      <c r="AY173" s="75"/>
      <c r="AZ173" s="75"/>
      <c r="BA173" s="75"/>
      <c r="BB173" s="75"/>
      <c r="BC173" s="128"/>
      <c r="BE173" s="129" t="s">
        <v>498</v>
      </c>
      <c r="BF173" s="75"/>
      <c r="BG173" s="75"/>
      <c r="BH173" s="75"/>
      <c r="BI173" s="75"/>
      <c r="BJ173" s="75"/>
      <c r="BK173" s="75"/>
      <c r="BL173" s="75"/>
      <c r="BM173" s="128"/>
      <c r="BO173" s="129" t="str">
        <f t="shared" si="210"/>
        <v>I</v>
      </c>
      <c r="BP173" s="128" t="str">
        <f t="shared" si="211"/>
        <v/>
      </c>
      <c r="BQ173" s="128" t="str">
        <f t="shared" si="143"/>
        <v>I</v>
      </c>
      <c r="BS173" s="212"/>
      <c r="BT173" s="208"/>
      <c r="BU173" s="208"/>
      <c r="BV173" s="204"/>
    </row>
    <row r="174" spans="1:74" ht="30.75" customHeight="1">
      <c r="A174" s="311">
        <v>71.3</v>
      </c>
      <c r="B174" s="346" t="s">
        <v>596</v>
      </c>
      <c r="C174" s="312">
        <v>1</v>
      </c>
      <c r="D174" s="72" t="str">
        <f t="shared" si="127"/>
        <v>N</v>
      </c>
      <c r="E174" s="313"/>
      <c r="F174" s="314"/>
      <c r="G174" s="315"/>
      <c r="H174" s="315"/>
      <c r="I174" s="315"/>
      <c r="J174" s="316"/>
      <c r="K174" s="317" t="str">
        <f t="shared" ref="K174:N175" si="235">IF(AK174="Y", $BQ174, "")</f>
        <v/>
      </c>
      <c r="L174" s="317" t="str">
        <f t="shared" si="235"/>
        <v/>
      </c>
      <c r="M174" s="317" t="str">
        <f t="shared" si="235"/>
        <v/>
      </c>
      <c r="N174" s="318" t="str">
        <f t="shared" si="235"/>
        <v>I</v>
      </c>
      <c r="O174" s="319"/>
      <c r="P174" s="319"/>
      <c r="Q174" s="319"/>
      <c r="R174" s="319"/>
      <c r="T174" s="132" t="str">
        <f>IF(E174="", "", IF(E174&lt;DATE(YEAR(Application_Date)+3,MONTH(Application_Date),DAY(Application_Date)), "Y", "N"))</f>
        <v/>
      </c>
      <c r="U174" s="135" t="str">
        <f>IF(F174="", "", IF(F174&lt;DATE(YEAR(Application_Date)+3,MONTH(Application_Date),DAY(Application_Date)), "Y", "N"))</f>
        <v/>
      </c>
      <c r="V174" s="245">
        <f t="shared" si="229"/>
        <v>0</v>
      </c>
      <c r="X174" s="132" t="str">
        <f t="shared" ref="X174:AA175" si="236">IF(NOT(ISERROR(SEARCH("I", K174))), IF(AND(ISERROR(SEARCH("I", G174)), ISERROR(SEARCH("I", $G174))), "N", "Y"), "")</f>
        <v/>
      </c>
      <c r="Y174" s="133" t="str">
        <f t="shared" si="236"/>
        <v/>
      </c>
      <c r="Z174" s="133" t="str">
        <f t="shared" si="236"/>
        <v/>
      </c>
      <c r="AA174" s="135" t="str">
        <f t="shared" si="236"/>
        <v>N</v>
      </c>
      <c r="AB174" s="245">
        <f t="shared" si="230"/>
        <v>0</v>
      </c>
      <c r="AD174" s="132" t="str">
        <f t="shared" ref="AD174:AG175" si="237">IF(NOT(ISERROR(SEARCH("E", K174))), IF(AND(ISERROR(SEARCH("E", G174)), ISERROR(SEARCH("E", $G174))), "N", "Y"), "")</f>
        <v/>
      </c>
      <c r="AE174" s="133" t="str">
        <f t="shared" si="237"/>
        <v/>
      </c>
      <c r="AF174" s="133" t="str">
        <f t="shared" si="237"/>
        <v/>
      </c>
      <c r="AG174" s="135" t="str">
        <f t="shared" si="237"/>
        <v/>
      </c>
      <c r="AH174" s="245">
        <f t="shared" si="231"/>
        <v>0</v>
      </c>
      <c r="AI174" s="245">
        <f t="shared" si="232"/>
        <v>0</v>
      </c>
      <c r="AK174" s="132"/>
      <c r="AL174" s="133"/>
      <c r="AM174" s="133"/>
      <c r="AN174" s="134" t="s">
        <v>204</v>
      </c>
      <c r="AO174" s="75">
        <f t="shared" ref="AO174:AQ175" si="238">IF(OR(AND($T174&lt;&gt;"Y", X174="N"), AND($U174&lt;&gt;"Y", AD174="N")), 1, 0)</f>
        <v>0</v>
      </c>
      <c r="AP174" s="75">
        <f t="shared" si="238"/>
        <v>0</v>
      </c>
      <c r="AQ174" s="75">
        <f t="shared" si="238"/>
        <v>0</v>
      </c>
      <c r="AR174" s="128">
        <f>IF(OR(AND($T174&lt;&gt;"Y", AA174="N"), AND($U174="", AG174="N")), 1, 0)</f>
        <v>1</v>
      </c>
      <c r="AS174" s="245">
        <f>IF(SUM(AO174:AR174)&gt;0, 1, 0)</f>
        <v>1</v>
      </c>
      <c r="AU174" s="129" t="s">
        <v>499</v>
      </c>
      <c r="AV174" s="75"/>
      <c r="AW174" s="75"/>
      <c r="AX174" s="75"/>
      <c r="AY174" s="75"/>
      <c r="AZ174" s="75"/>
      <c r="BA174" s="75"/>
      <c r="BB174" s="75"/>
      <c r="BC174" s="128"/>
      <c r="BE174" s="129" t="s">
        <v>498</v>
      </c>
      <c r="BF174" s="75"/>
      <c r="BG174" s="75"/>
      <c r="BH174" s="75"/>
      <c r="BI174" s="75"/>
      <c r="BJ174" s="75"/>
      <c r="BK174" s="75"/>
      <c r="BL174" s="75"/>
      <c r="BM174" s="128"/>
      <c r="BO174" s="129" t="str">
        <f>IF(OR(AND(AU174="I", OR(Physical_Building="Y", Physical_Building="Partial")),AND(AV174="I", OR(ME_Plant="Y", ME_Plant="Partial")), AND(AW174="I", OR(Data_Floor="Y", Data_Floor="Partial")), AND(AX174="I", OR(Racks="Y", Racks="Partial")), AND(AY174="I", OR(IT_Equipment="Y", IT_Equipment="Partial")), AND(AZ174="I", OR(Operating_System="Y", Operating_System="Partial")), AND(BA174="I", OR(Software="Y", Software="Partial")), AND(BB174="I", OR(Business_Process="Y", Business_Process="Partial")), AND(BC174="I", Full_Control="Y")), "I", "")</f>
        <v>I</v>
      </c>
      <c r="BP174" s="128" t="str">
        <f>IF(OR(AND(BE174="E", OR(Physical_Building="N", Physical_Building="Partial")),AND(BF174="E", OR(ME_Plant="N", ME_Plant="Partial")), AND(BG174="E", OR(Data_Floor="N", Data_Floor="Partial")), AND(BH174="E", OR(Racks="N", Racks="Partial")), AND(BI174="E", OR(IT_Equipment="N", IT_Equipment="Partial")), AND(BJ174="E", OR(Operating_System="N", Operating_System="Partial")), AND(BK174="E", OR(Software="N", Software="Partial")), AND(BL174="E", OR(Business_Process="N", Business_Process="Partial")), AND(BM174="E", Full_Control="N")), "E", "")</f>
        <v/>
      </c>
      <c r="BQ174" s="128" t="str">
        <f>IF(BO174="I",IF(BP174="E","I &amp; E","I"),IF(BP174="E","E",""))</f>
        <v>I</v>
      </c>
      <c r="BS174" s="212"/>
      <c r="BT174" s="208"/>
      <c r="BU174" s="208"/>
      <c r="BV174" s="204"/>
    </row>
    <row r="175" spans="1:74" ht="26.25" customHeight="1">
      <c r="A175" s="311" t="s">
        <v>597</v>
      </c>
      <c r="B175" s="346" t="s">
        <v>558</v>
      </c>
      <c r="C175" s="312">
        <v>3</v>
      </c>
      <c r="D175" s="72" t="str">
        <f>IF(BQ175="", "", IF(AS175=1, "N", "Y"))</f>
        <v>N</v>
      </c>
      <c r="E175" s="313"/>
      <c r="F175" s="314"/>
      <c r="G175" s="315"/>
      <c r="H175" s="315"/>
      <c r="I175" s="315"/>
      <c r="J175" s="316"/>
      <c r="K175" s="317" t="str">
        <f t="shared" si="235"/>
        <v/>
      </c>
      <c r="L175" s="317" t="str">
        <f t="shared" si="235"/>
        <v/>
      </c>
      <c r="M175" s="317" t="str">
        <f t="shared" si="235"/>
        <v/>
      </c>
      <c r="N175" s="318" t="str">
        <f t="shared" si="235"/>
        <v>I</v>
      </c>
      <c r="O175" s="319"/>
      <c r="P175" s="319"/>
      <c r="Q175" s="319"/>
      <c r="R175" s="319"/>
      <c r="T175" s="132" t="str">
        <f>IF(E175="", "", IF(E175&lt;DATE(YEAR(Application_Date)+3,MONTH(Application_Date),DAY(Application_Date)), "Y", "N"))</f>
        <v/>
      </c>
      <c r="U175" s="135" t="str">
        <f>IF(F175="", "", IF(F175&lt;DATE(YEAR(Application_Date)+3,MONTH(Application_Date),DAY(Application_Date)), "Y", "N"))</f>
        <v/>
      </c>
      <c r="V175" s="245">
        <f t="shared" si="229"/>
        <v>0</v>
      </c>
      <c r="X175" s="132" t="str">
        <f t="shared" si="236"/>
        <v/>
      </c>
      <c r="Y175" s="133" t="str">
        <f t="shared" si="236"/>
        <v/>
      </c>
      <c r="Z175" s="133" t="str">
        <f t="shared" si="236"/>
        <v/>
      </c>
      <c r="AA175" s="135" t="str">
        <f t="shared" si="236"/>
        <v>N</v>
      </c>
      <c r="AB175" s="245">
        <f t="shared" si="230"/>
        <v>0</v>
      </c>
      <c r="AD175" s="132" t="str">
        <f t="shared" si="237"/>
        <v/>
      </c>
      <c r="AE175" s="133" t="str">
        <f t="shared" si="237"/>
        <v/>
      </c>
      <c r="AF175" s="133" t="str">
        <f t="shared" si="237"/>
        <v/>
      </c>
      <c r="AG175" s="135" t="str">
        <f t="shared" si="237"/>
        <v/>
      </c>
      <c r="AH175" s="245">
        <f t="shared" si="231"/>
        <v>0</v>
      </c>
      <c r="AI175" s="245">
        <f t="shared" si="232"/>
        <v>0</v>
      </c>
      <c r="AK175" s="132"/>
      <c r="AL175" s="133"/>
      <c r="AM175" s="133"/>
      <c r="AN175" s="134" t="s">
        <v>204</v>
      </c>
      <c r="AO175" s="75">
        <f t="shared" si="238"/>
        <v>0</v>
      </c>
      <c r="AP175" s="75">
        <f t="shared" si="238"/>
        <v>0</v>
      </c>
      <c r="AQ175" s="75">
        <f t="shared" si="238"/>
        <v>0</v>
      </c>
      <c r="AR175" s="128">
        <f>IF(OR(AND($T175&lt;&gt;"Y", AA175="N"), AND($U175="", AG175="N")), 1, 0)</f>
        <v>1</v>
      </c>
      <c r="AS175" s="245">
        <f>IF(SUM(AO175:AR175)&gt;0, 1, 0)</f>
        <v>1</v>
      </c>
      <c r="AU175" s="129" t="s">
        <v>499</v>
      </c>
      <c r="AV175" s="75"/>
      <c r="AW175" s="75"/>
      <c r="AX175" s="75"/>
      <c r="AY175" s="75"/>
      <c r="AZ175" s="75"/>
      <c r="BA175" s="75"/>
      <c r="BB175" s="75"/>
      <c r="BC175" s="128"/>
      <c r="BE175" s="129" t="s">
        <v>498</v>
      </c>
      <c r="BF175" s="75"/>
      <c r="BG175" s="75"/>
      <c r="BH175" s="75"/>
      <c r="BI175" s="75"/>
      <c r="BJ175" s="75"/>
      <c r="BK175" s="75"/>
      <c r="BL175" s="75"/>
      <c r="BM175" s="128"/>
      <c r="BO175" s="129" t="str">
        <f>IF(OR(AND(AU175="I", OR(Physical_Building="Y", Physical_Building="Partial")),AND(AV175="I", OR(ME_Plant="Y", ME_Plant="Partial")), AND(AW175="I", OR(Data_Floor="Y", Data_Floor="Partial")), AND(AX175="I", OR(Racks="Y", Racks="Partial")), AND(AY175="I", OR(IT_Equipment="Y", IT_Equipment="Partial")), AND(AZ175="I", OR(Operating_System="Y", Operating_System="Partial")), AND(BA175="I", OR(Software="Y", Software="Partial")), AND(BB175="I", OR(Business_Process="Y", Business_Process="Partial")), AND(BC175="I", Full_Control="Y")), "I", "")</f>
        <v>I</v>
      </c>
      <c r="BP175" s="128" t="str">
        <f>IF(OR(AND(BE175="E", OR(Physical_Building="N", Physical_Building="Partial")),AND(BF175="E", OR(ME_Plant="N", ME_Plant="Partial")), AND(BG175="E", OR(Data_Floor="N", Data_Floor="Partial")), AND(BH175="E", OR(Racks="N", Racks="Partial")), AND(BI175="E", OR(IT_Equipment="N", IT_Equipment="Partial")), AND(BJ175="E", OR(Operating_System="N", Operating_System="Partial")), AND(BK175="E", OR(Software="N", Software="Partial")), AND(BL175="E", OR(Business_Process="N", Business_Process="Partial")), AND(BM175="E", Full_Control="N")), "E", "")</f>
        <v/>
      </c>
      <c r="BQ175" s="128" t="str">
        <f>IF(BO175="I",IF(BP175="E","I &amp; E","I"),IF(BP175="E","E",""))</f>
        <v>I</v>
      </c>
      <c r="BS175" s="212"/>
      <c r="BT175" s="208"/>
      <c r="BU175" s="208"/>
      <c r="BV175" s="204"/>
    </row>
    <row r="176" spans="1:74">
      <c r="A176" s="129"/>
      <c r="B176" s="345"/>
      <c r="C176" s="130"/>
      <c r="D176" s="72" t="str">
        <f t="shared" si="127"/>
        <v/>
      </c>
      <c r="E176" s="279"/>
      <c r="F176" s="280"/>
      <c r="G176" s="157"/>
      <c r="H176" s="157"/>
      <c r="I176" s="157"/>
      <c r="J176" s="158"/>
      <c r="K176" s="75" t="str">
        <f t="shared" si="191"/>
        <v/>
      </c>
      <c r="L176" s="75" t="str">
        <f t="shared" si="192"/>
        <v/>
      </c>
      <c r="M176" s="75" t="str">
        <f t="shared" si="193"/>
        <v/>
      </c>
      <c r="N176" s="131" t="str">
        <f t="shared" si="194"/>
        <v/>
      </c>
      <c r="O176" s="240"/>
      <c r="P176" s="240"/>
      <c r="Q176" s="240"/>
      <c r="R176" s="240"/>
      <c r="T176" s="129" t="str">
        <f t="shared" si="195"/>
        <v/>
      </c>
      <c r="U176" s="128" t="str">
        <f t="shared" si="181"/>
        <v/>
      </c>
      <c r="V176" s="245"/>
      <c r="X176" s="129" t="str">
        <f t="shared" si="197"/>
        <v/>
      </c>
      <c r="Y176" s="75" t="str">
        <f t="shared" si="198"/>
        <v/>
      </c>
      <c r="Z176" s="75" t="str">
        <f t="shared" si="199"/>
        <v/>
      </c>
      <c r="AA176" s="128" t="str">
        <f t="shared" si="200"/>
        <v/>
      </c>
      <c r="AB176" s="245"/>
      <c r="AD176" s="129" t="str">
        <f t="shared" si="202"/>
        <v/>
      </c>
      <c r="AE176" s="75" t="str">
        <f t="shared" si="203"/>
        <v/>
      </c>
      <c r="AF176" s="75" t="str">
        <f t="shared" si="204"/>
        <v/>
      </c>
      <c r="AG176" s="128" t="str">
        <f t="shared" si="205"/>
        <v/>
      </c>
      <c r="AH176" s="245"/>
      <c r="AI176" s="245"/>
      <c r="AK176" s="129"/>
      <c r="AL176" s="75"/>
      <c r="AM176" s="75"/>
      <c r="AN176" s="131"/>
      <c r="AO176" s="75"/>
      <c r="AP176" s="75"/>
      <c r="AQ176" s="75"/>
      <c r="AR176" s="128"/>
      <c r="AS176" s="245"/>
      <c r="AU176" s="129"/>
      <c r="AV176" s="75"/>
      <c r="AW176" s="75"/>
      <c r="AX176" s="75"/>
      <c r="AY176" s="75"/>
      <c r="AZ176" s="75"/>
      <c r="BA176" s="75"/>
      <c r="BB176" s="75"/>
      <c r="BC176" s="128"/>
      <c r="BE176" s="129"/>
      <c r="BF176" s="75"/>
      <c r="BG176" s="75"/>
      <c r="BH176" s="75"/>
      <c r="BI176" s="75"/>
      <c r="BJ176" s="75"/>
      <c r="BK176" s="75"/>
      <c r="BL176" s="75"/>
      <c r="BM176" s="128"/>
      <c r="BO176" s="129" t="str">
        <f t="shared" si="210"/>
        <v/>
      </c>
      <c r="BP176" s="128" t="str">
        <f t="shared" si="211"/>
        <v/>
      </c>
      <c r="BQ176" s="128" t="str">
        <f t="shared" si="143"/>
        <v/>
      </c>
      <c r="BS176" s="212"/>
      <c r="BT176" s="208"/>
      <c r="BU176" s="208"/>
      <c r="BV176" s="204"/>
    </row>
    <row r="177" spans="1:74">
      <c r="A177" s="114" t="s">
        <v>196</v>
      </c>
      <c r="B177" s="136"/>
      <c r="C177" s="130"/>
      <c r="D177" s="72" t="str">
        <f t="shared" si="127"/>
        <v/>
      </c>
      <c r="E177" s="279"/>
      <c r="F177" s="280"/>
      <c r="G177" s="157"/>
      <c r="H177" s="157"/>
      <c r="I177" s="157"/>
      <c r="J177" s="158"/>
      <c r="K177" s="75" t="str">
        <f t="shared" si="191"/>
        <v/>
      </c>
      <c r="L177" s="75" t="str">
        <f t="shared" si="192"/>
        <v/>
      </c>
      <c r="M177" s="75" t="str">
        <f t="shared" si="193"/>
        <v/>
      </c>
      <c r="N177" s="131" t="str">
        <f t="shared" si="194"/>
        <v/>
      </c>
      <c r="O177" s="240"/>
      <c r="P177" s="240"/>
      <c r="Q177" s="240"/>
      <c r="R177" s="240"/>
      <c r="T177" s="129" t="str">
        <f t="shared" si="195"/>
        <v/>
      </c>
      <c r="U177" s="128" t="str">
        <f t="shared" si="181"/>
        <v/>
      </c>
      <c r="V177" s="245"/>
      <c r="X177" s="129" t="str">
        <f t="shared" si="197"/>
        <v/>
      </c>
      <c r="Y177" s="75" t="str">
        <f t="shared" si="198"/>
        <v/>
      </c>
      <c r="Z177" s="75" t="str">
        <f t="shared" si="199"/>
        <v/>
      </c>
      <c r="AA177" s="128" t="str">
        <f t="shared" si="200"/>
        <v/>
      </c>
      <c r="AB177" s="245"/>
      <c r="AD177" s="129" t="str">
        <f t="shared" si="202"/>
        <v/>
      </c>
      <c r="AE177" s="75" t="str">
        <f t="shared" si="203"/>
        <v/>
      </c>
      <c r="AF177" s="75" t="str">
        <f t="shared" si="204"/>
        <v/>
      </c>
      <c r="AG177" s="128" t="str">
        <f t="shared" si="205"/>
        <v/>
      </c>
      <c r="AH177" s="245"/>
      <c r="AI177" s="245"/>
      <c r="AK177" s="129"/>
      <c r="AL177" s="75"/>
      <c r="AM177" s="75"/>
      <c r="AN177" s="131"/>
      <c r="AO177" s="75"/>
      <c r="AP177" s="75"/>
      <c r="AQ177" s="75"/>
      <c r="AR177" s="128"/>
      <c r="AS177" s="245"/>
      <c r="AU177" s="129"/>
      <c r="AV177" s="75"/>
      <c r="AW177" s="75"/>
      <c r="AX177" s="75"/>
      <c r="AY177" s="75"/>
      <c r="AZ177" s="75"/>
      <c r="BA177" s="75"/>
      <c r="BB177" s="75"/>
      <c r="BC177" s="128"/>
      <c r="BE177" s="129"/>
      <c r="BF177" s="75"/>
      <c r="BG177" s="75"/>
      <c r="BH177" s="75"/>
      <c r="BI177" s="75"/>
      <c r="BJ177" s="75"/>
      <c r="BK177" s="75"/>
      <c r="BL177" s="75"/>
      <c r="BM177" s="128"/>
      <c r="BO177" s="129" t="str">
        <f t="shared" si="210"/>
        <v/>
      </c>
      <c r="BP177" s="128" t="str">
        <f t="shared" si="211"/>
        <v/>
      </c>
      <c r="BQ177" s="128" t="str">
        <f t="shared" si="143"/>
        <v/>
      </c>
      <c r="BS177" s="212"/>
      <c r="BT177" s="208"/>
      <c r="BU177" s="208"/>
      <c r="BV177" s="204"/>
    </row>
    <row r="178" spans="1:74">
      <c r="A178" s="114" t="s">
        <v>197</v>
      </c>
      <c r="B178" s="115"/>
      <c r="C178" s="116"/>
      <c r="D178" s="72" t="str">
        <f t="shared" si="127"/>
        <v/>
      </c>
      <c r="E178" s="282"/>
      <c r="F178" s="283"/>
      <c r="G178" s="154"/>
      <c r="H178" s="154"/>
      <c r="I178" s="154"/>
      <c r="J178" s="155"/>
      <c r="K178" s="117" t="str">
        <f t="shared" si="191"/>
        <v/>
      </c>
      <c r="L178" s="117" t="str">
        <f t="shared" si="192"/>
        <v/>
      </c>
      <c r="M178" s="117" t="str">
        <f t="shared" si="193"/>
        <v/>
      </c>
      <c r="N178" s="115" t="str">
        <f t="shared" si="194"/>
        <v/>
      </c>
      <c r="O178" s="240"/>
      <c r="P178" s="240"/>
      <c r="Q178" s="240"/>
      <c r="R178" s="240"/>
      <c r="T178" s="118" t="str">
        <f t="shared" si="195"/>
        <v/>
      </c>
      <c r="U178" s="119" t="str">
        <f t="shared" ref="U178:U216" si="239">IF(F178="", "", IF(F178&lt;DATE(YEAR(Application_Date)+3,MONTH(Application_Date),DAY(Application_Date)), "Y", "N"))</f>
        <v/>
      </c>
      <c r="V178" s="245"/>
      <c r="X178" s="118" t="str">
        <f t="shared" si="197"/>
        <v/>
      </c>
      <c r="Y178" s="117" t="str">
        <f t="shared" si="198"/>
        <v/>
      </c>
      <c r="Z178" s="117" t="str">
        <f t="shared" si="199"/>
        <v/>
      </c>
      <c r="AA178" s="119" t="str">
        <f t="shared" si="200"/>
        <v/>
      </c>
      <c r="AB178" s="245"/>
      <c r="AD178" s="118" t="str">
        <f t="shared" si="202"/>
        <v/>
      </c>
      <c r="AE178" s="117" t="str">
        <f t="shared" si="203"/>
        <v/>
      </c>
      <c r="AF178" s="117" t="str">
        <f t="shared" si="204"/>
        <v/>
      </c>
      <c r="AG178" s="119" t="str">
        <f t="shared" si="205"/>
        <v/>
      </c>
      <c r="AH178" s="245"/>
      <c r="AI178" s="245"/>
      <c r="AK178" s="118"/>
      <c r="AL178" s="117"/>
      <c r="AM178" s="117"/>
      <c r="AN178" s="115"/>
      <c r="AO178" s="75"/>
      <c r="AP178" s="75"/>
      <c r="AQ178" s="75"/>
      <c r="AR178" s="128"/>
      <c r="AS178" s="245"/>
      <c r="AU178" s="129"/>
      <c r="AV178" s="75"/>
      <c r="AW178" s="75"/>
      <c r="AX178" s="75"/>
      <c r="AY178" s="75"/>
      <c r="AZ178" s="75"/>
      <c r="BA178" s="75"/>
      <c r="BB178" s="75"/>
      <c r="BC178" s="128"/>
      <c r="BE178" s="129"/>
      <c r="BF178" s="75"/>
      <c r="BG178" s="75"/>
      <c r="BH178" s="75"/>
      <c r="BI178" s="75"/>
      <c r="BJ178" s="75"/>
      <c r="BK178" s="75"/>
      <c r="BL178" s="75"/>
      <c r="BM178" s="128"/>
      <c r="BO178" s="129" t="str">
        <f t="shared" si="210"/>
        <v/>
      </c>
      <c r="BP178" s="128" t="str">
        <f t="shared" si="211"/>
        <v/>
      </c>
      <c r="BQ178" s="128" t="str">
        <f t="shared" si="143"/>
        <v/>
      </c>
      <c r="BS178" s="212"/>
      <c r="BT178" s="208"/>
      <c r="BU178" s="208"/>
      <c r="BV178" s="204"/>
    </row>
    <row r="179" spans="1:74" ht="22.5" customHeight="1">
      <c r="A179" s="311" t="s">
        <v>392</v>
      </c>
      <c r="B179" s="346" t="s">
        <v>395</v>
      </c>
      <c r="C179" s="312">
        <v>2</v>
      </c>
      <c r="D179" s="72" t="str">
        <f t="shared" si="127"/>
        <v>N</v>
      </c>
      <c r="E179" s="313"/>
      <c r="F179" s="314"/>
      <c r="G179" s="315"/>
      <c r="H179" s="315"/>
      <c r="I179" s="315"/>
      <c r="J179" s="316"/>
      <c r="K179" s="317" t="str">
        <f t="shared" si="191"/>
        <v/>
      </c>
      <c r="L179" s="317" t="str">
        <f t="shared" si="192"/>
        <v/>
      </c>
      <c r="M179" s="317" t="str">
        <f t="shared" si="193"/>
        <v/>
      </c>
      <c r="N179" s="318" t="str">
        <f t="shared" si="194"/>
        <v>I</v>
      </c>
      <c r="O179" s="319"/>
      <c r="P179" s="319"/>
      <c r="Q179" s="319"/>
      <c r="R179" s="319"/>
      <c r="T179" s="132" t="str">
        <f t="shared" si="195"/>
        <v/>
      </c>
      <c r="U179" s="135" t="str">
        <f t="shared" si="239"/>
        <v/>
      </c>
      <c r="V179" s="245">
        <f>IF(SUM(AB179, AH179)=0, IF(NOT(OR(T179="Y", U179="Y")), 0, 1), 0)</f>
        <v>0</v>
      </c>
      <c r="X179" s="132" t="str">
        <f t="shared" si="197"/>
        <v/>
      </c>
      <c r="Y179" s="133" t="str">
        <f t="shared" si="198"/>
        <v/>
      </c>
      <c r="Z179" s="133" t="str">
        <f t="shared" si="199"/>
        <v/>
      </c>
      <c r="AA179" s="135" t="str">
        <f t="shared" si="200"/>
        <v>N</v>
      </c>
      <c r="AB179" s="245">
        <f>IF(OR(NOT(ISERROR(SEARCH("I", G179))),NOT(ISERROR(SEARCH("I", H179))), NOT(ISERROR(SEARCH("I", I179))), NOT(ISERROR(SEARCH("I", J179)))), 1, 0)</f>
        <v>0</v>
      </c>
      <c r="AD179" s="132" t="str">
        <f t="shared" si="202"/>
        <v/>
      </c>
      <c r="AE179" s="133" t="str">
        <f t="shared" si="203"/>
        <v/>
      </c>
      <c r="AF179" s="133" t="str">
        <f t="shared" si="204"/>
        <v/>
      </c>
      <c r="AG179" s="135" t="str">
        <f t="shared" si="205"/>
        <v/>
      </c>
      <c r="AH179" s="245">
        <f>IF(OR(NOT(ISERROR(SEARCH("E", G179))),NOT(ISERROR(SEARCH("E", H179))), NOT(ISERROR(SEARCH("E", I179))), NOT(ISERROR(SEARCH("E", J179)))), IF(AB179=1, 0, 1), 0)</f>
        <v>0</v>
      </c>
      <c r="AI179" s="245">
        <f>IF(OR(NOT(ISERROR(SEARCH("E", G179))),NOT(ISERROR(SEARCH("E", H179))), NOT(ISERROR(SEARCH("E", I179))), NOT(ISERROR(SEARCH("E", J179)))), IF(AB179=1, 0, 1), 0)</f>
        <v>0</v>
      </c>
      <c r="AK179" s="132"/>
      <c r="AL179" s="133"/>
      <c r="AM179" s="133"/>
      <c r="AN179" s="134" t="s">
        <v>204</v>
      </c>
      <c r="AO179" s="75">
        <f t="shared" ref="AO179:AQ183" si="240">IF(OR(AND($T179&lt;&gt;"Y", X179="N"), AND($U179&lt;&gt;"Y", AD179="N")), 1, 0)</f>
        <v>0</v>
      </c>
      <c r="AP179" s="75">
        <f t="shared" si="240"/>
        <v>0</v>
      </c>
      <c r="AQ179" s="75">
        <f t="shared" si="240"/>
        <v>0</v>
      </c>
      <c r="AR179" s="128">
        <f t="shared" si="150"/>
        <v>1</v>
      </c>
      <c r="AS179" s="245">
        <f t="shared" si="234"/>
        <v>1</v>
      </c>
      <c r="AU179" s="129" t="s">
        <v>499</v>
      </c>
      <c r="AV179" s="75"/>
      <c r="AW179" s="75"/>
      <c r="AX179" s="75"/>
      <c r="AY179" s="75"/>
      <c r="AZ179" s="75"/>
      <c r="BA179" s="75"/>
      <c r="BB179" s="75"/>
      <c r="BC179" s="128"/>
      <c r="BE179" s="129" t="s">
        <v>498</v>
      </c>
      <c r="BF179" s="75"/>
      <c r="BG179" s="75"/>
      <c r="BH179" s="75"/>
      <c r="BI179" s="75"/>
      <c r="BJ179" s="75"/>
      <c r="BK179" s="75"/>
      <c r="BL179" s="75"/>
      <c r="BM179" s="128"/>
      <c r="BO179" s="129" t="str">
        <f t="shared" si="210"/>
        <v>I</v>
      </c>
      <c r="BP179" s="128" t="str">
        <f t="shared" si="211"/>
        <v/>
      </c>
      <c r="BQ179" s="128" t="str">
        <f t="shared" si="143"/>
        <v>I</v>
      </c>
      <c r="BS179" s="212"/>
      <c r="BT179" s="208"/>
      <c r="BU179" s="208"/>
      <c r="BV179" s="204"/>
    </row>
    <row r="180" spans="1:74" ht="23.25" customHeight="1">
      <c r="A180" s="311" t="s">
        <v>393</v>
      </c>
      <c r="B180" s="346" t="s">
        <v>598</v>
      </c>
      <c r="C180" s="312">
        <v>3</v>
      </c>
      <c r="D180" s="72" t="str">
        <f t="shared" si="127"/>
        <v>N</v>
      </c>
      <c r="E180" s="313"/>
      <c r="F180" s="314"/>
      <c r="G180" s="315"/>
      <c r="H180" s="315"/>
      <c r="I180" s="315"/>
      <c r="J180" s="316"/>
      <c r="K180" s="317" t="str">
        <f t="shared" si="191"/>
        <v/>
      </c>
      <c r="L180" s="317" t="str">
        <f t="shared" si="192"/>
        <v/>
      </c>
      <c r="M180" s="317" t="str">
        <f t="shared" si="193"/>
        <v/>
      </c>
      <c r="N180" s="318" t="str">
        <f t="shared" si="194"/>
        <v>I</v>
      </c>
      <c r="O180" s="319"/>
      <c r="P180" s="319"/>
      <c r="Q180" s="319"/>
      <c r="R180" s="319"/>
      <c r="T180" s="132" t="str">
        <f t="shared" si="195"/>
        <v/>
      </c>
      <c r="U180" s="135" t="str">
        <f t="shared" si="239"/>
        <v/>
      </c>
      <c r="V180" s="245">
        <f>IF(SUM(AB180, AH180)=0, IF(NOT(OR(T180="Y", U180="Y")), 0, 1), 0)</f>
        <v>0</v>
      </c>
      <c r="X180" s="132" t="str">
        <f t="shared" si="197"/>
        <v/>
      </c>
      <c r="Y180" s="133" t="str">
        <f t="shared" si="198"/>
        <v/>
      </c>
      <c r="Z180" s="133" t="str">
        <f t="shared" si="199"/>
        <v/>
      </c>
      <c r="AA180" s="135" t="str">
        <f t="shared" si="200"/>
        <v>N</v>
      </c>
      <c r="AB180" s="245">
        <f>IF(OR(NOT(ISERROR(SEARCH("I", G180))),NOT(ISERROR(SEARCH("I", H180))), NOT(ISERROR(SEARCH("I", I180))), NOT(ISERROR(SEARCH("I", J180)))), 1, 0)</f>
        <v>0</v>
      </c>
      <c r="AD180" s="132" t="str">
        <f t="shared" si="202"/>
        <v/>
      </c>
      <c r="AE180" s="133" t="str">
        <f t="shared" si="203"/>
        <v/>
      </c>
      <c r="AF180" s="133" t="str">
        <f t="shared" si="204"/>
        <v/>
      </c>
      <c r="AG180" s="135" t="str">
        <f t="shared" si="205"/>
        <v/>
      </c>
      <c r="AH180" s="245">
        <f>IF(OR(NOT(ISERROR(SEARCH("E", G180))),NOT(ISERROR(SEARCH("E", H180))), NOT(ISERROR(SEARCH("E", I180))), NOT(ISERROR(SEARCH("E", J180)))), IF(AB180=1, 0, 1), 0)</f>
        <v>0</v>
      </c>
      <c r="AI180" s="245">
        <f>IF(OR(NOT(ISERROR(SEARCH("E", G180))),NOT(ISERROR(SEARCH("E", H180))), NOT(ISERROR(SEARCH("E", I180))), NOT(ISERROR(SEARCH("E", J180)))), IF(AB180=1, 0, 1), 0)</f>
        <v>0</v>
      </c>
      <c r="AK180" s="132"/>
      <c r="AL180" s="133"/>
      <c r="AM180" s="133"/>
      <c r="AN180" s="134" t="s">
        <v>204</v>
      </c>
      <c r="AO180" s="75">
        <f t="shared" si="240"/>
        <v>0</v>
      </c>
      <c r="AP180" s="75">
        <f t="shared" si="240"/>
        <v>0</v>
      </c>
      <c r="AQ180" s="75">
        <f t="shared" si="240"/>
        <v>0</v>
      </c>
      <c r="AR180" s="128">
        <f t="shared" si="150"/>
        <v>1</v>
      </c>
      <c r="AS180" s="245">
        <f t="shared" si="234"/>
        <v>1</v>
      </c>
      <c r="AU180" s="129" t="s">
        <v>499</v>
      </c>
      <c r="AV180" s="75"/>
      <c r="AW180" s="75"/>
      <c r="AX180" s="75"/>
      <c r="AY180" s="75"/>
      <c r="AZ180" s="75"/>
      <c r="BA180" s="75"/>
      <c r="BB180" s="75"/>
      <c r="BC180" s="128"/>
      <c r="BE180" s="129" t="s">
        <v>498</v>
      </c>
      <c r="BF180" s="75"/>
      <c r="BG180" s="75"/>
      <c r="BH180" s="75"/>
      <c r="BI180" s="75"/>
      <c r="BJ180" s="75"/>
      <c r="BK180" s="75"/>
      <c r="BL180" s="75"/>
      <c r="BM180" s="128"/>
      <c r="BO180" s="129" t="str">
        <f t="shared" si="210"/>
        <v>I</v>
      </c>
      <c r="BP180" s="128" t="str">
        <f t="shared" si="211"/>
        <v/>
      </c>
      <c r="BQ180" s="128" t="str">
        <f t="shared" si="143"/>
        <v>I</v>
      </c>
      <c r="BS180" s="212"/>
      <c r="BT180" s="208"/>
      <c r="BU180" s="208"/>
      <c r="BV180" s="204"/>
    </row>
    <row r="181" spans="1:74" ht="29.25" customHeight="1">
      <c r="A181" s="311" t="s">
        <v>394</v>
      </c>
      <c r="B181" s="346" t="s">
        <v>639</v>
      </c>
      <c r="C181" s="312">
        <v>3</v>
      </c>
      <c r="D181" s="72" t="str">
        <f>IF(BQ181="", "", IF(AS181=1, "N", "Y"))</f>
        <v>N</v>
      </c>
      <c r="E181" s="313"/>
      <c r="F181" s="314"/>
      <c r="G181" s="315"/>
      <c r="H181" s="315"/>
      <c r="I181" s="315"/>
      <c r="J181" s="316"/>
      <c r="K181" s="317" t="str">
        <f t="shared" si="191"/>
        <v/>
      </c>
      <c r="L181" s="317" t="str">
        <f t="shared" si="192"/>
        <v/>
      </c>
      <c r="M181" s="317" t="str">
        <f t="shared" si="193"/>
        <v/>
      </c>
      <c r="N181" s="318" t="str">
        <f t="shared" si="194"/>
        <v>I</v>
      </c>
      <c r="O181" s="319"/>
      <c r="P181" s="319"/>
      <c r="Q181" s="319"/>
      <c r="R181" s="319"/>
      <c r="T181" s="132" t="str">
        <f t="shared" si="195"/>
        <v/>
      </c>
      <c r="U181" s="135" t="str">
        <f t="shared" si="239"/>
        <v/>
      </c>
      <c r="V181" s="245">
        <f>IF(SUM(AB181, AH181)=0, IF(NOT(OR(T181="Y", U181="Y")), 0, 1), 0)</f>
        <v>0</v>
      </c>
      <c r="X181" s="132" t="str">
        <f t="shared" si="197"/>
        <v/>
      </c>
      <c r="Y181" s="133" t="str">
        <f t="shared" si="198"/>
        <v/>
      </c>
      <c r="Z181" s="133" t="str">
        <f t="shared" si="199"/>
        <v/>
      </c>
      <c r="AA181" s="135" t="str">
        <f t="shared" si="200"/>
        <v>N</v>
      </c>
      <c r="AB181" s="245">
        <f>IF(OR(NOT(ISERROR(SEARCH("I", G181))),NOT(ISERROR(SEARCH("I", H181))), NOT(ISERROR(SEARCH("I", I181))), NOT(ISERROR(SEARCH("I", J181)))), 1, 0)</f>
        <v>0</v>
      </c>
      <c r="AD181" s="132" t="str">
        <f t="shared" si="202"/>
        <v/>
      </c>
      <c r="AE181" s="133" t="str">
        <f t="shared" si="203"/>
        <v/>
      </c>
      <c r="AF181" s="133" t="str">
        <f t="shared" si="204"/>
        <v/>
      </c>
      <c r="AG181" s="135" t="str">
        <f t="shared" si="205"/>
        <v/>
      </c>
      <c r="AH181" s="245">
        <f>IF(OR(NOT(ISERROR(SEARCH("E", G181))),NOT(ISERROR(SEARCH("E", H181))), NOT(ISERROR(SEARCH("E", I181))), NOT(ISERROR(SEARCH("E", J181)))), IF(AB181=1, 0, 1), 0)</f>
        <v>0</v>
      </c>
      <c r="AI181" s="245">
        <f>IF(OR(NOT(ISERROR(SEARCH("E", G181))),NOT(ISERROR(SEARCH("E", H181))), NOT(ISERROR(SEARCH("E", I181))), NOT(ISERROR(SEARCH("E", J181)))), IF(AB181=1, 0, 1), 0)</f>
        <v>0</v>
      </c>
      <c r="AK181" s="132"/>
      <c r="AL181" s="133"/>
      <c r="AM181" s="133"/>
      <c r="AN181" s="134" t="s">
        <v>204</v>
      </c>
      <c r="AO181" s="75">
        <f t="shared" si="240"/>
        <v>0</v>
      </c>
      <c r="AP181" s="75">
        <f t="shared" si="240"/>
        <v>0</v>
      </c>
      <c r="AQ181" s="75">
        <f t="shared" si="240"/>
        <v>0</v>
      </c>
      <c r="AR181" s="128">
        <f t="shared" si="150"/>
        <v>1</v>
      </c>
      <c r="AS181" s="245">
        <f t="shared" si="234"/>
        <v>1</v>
      </c>
      <c r="AU181" s="129" t="s">
        <v>499</v>
      </c>
      <c r="AV181" s="75"/>
      <c r="AW181" s="75"/>
      <c r="AX181" s="75"/>
      <c r="AY181" s="75"/>
      <c r="AZ181" s="75"/>
      <c r="BA181" s="75"/>
      <c r="BB181" s="75"/>
      <c r="BC181" s="128"/>
      <c r="BE181" s="129" t="s">
        <v>498</v>
      </c>
      <c r="BF181" s="75"/>
      <c r="BG181" s="75"/>
      <c r="BH181" s="75"/>
      <c r="BI181" s="75"/>
      <c r="BJ181" s="75"/>
      <c r="BK181" s="75"/>
      <c r="BL181" s="75"/>
      <c r="BM181" s="128"/>
      <c r="BO181" s="129" t="str">
        <f t="shared" si="210"/>
        <v>I</v>
      </c>
      <c r="BP181" s="128" t="str">
        <f t="shared" si="211"/>
        <v/>
      </c>
      <c r="BQ181" s="128" t="str">
        <f t="shared" si="143"/>
        <v>I</v>
      </c>
      <c r="BS181" s="212"/>
      <c r="BT181" s="208"/>
      <c r="BU181" s="208"/>
      <c r="BV181" s="204"/>
    </row>
    <row r="182" spans="1:74" ht="24.75" customHeight="1">
      <c r="A182" s="311" t="s">
        <v>217</v>
      </c>
      <c r="B182" s="346" t="s">
        <v>80</v>
      </c>
      <c r="C182" s="312">
        <v>2</v>
      </c>
      <c r="D182" s="72" t="str">
        <f>IF(BQ182="", "", IF(AS182=1, "N", "Y"))</f>
        <v>N</v>
      </c>
      <c r="E182" s="313"/>
      <c r="F182" s="314"/>
      <c r="G182" s="315"/>
      <c r="H182" s="315"/>
      <c r="I182" s="315"/>
      <c r="J182" s="316"/>
      <c r="K182" s="317" t="str">
        <f t="shared" si="191"/>
        <v/>
      </c>
      <c r="L182" s="317" t="str">
        <f t="shared" si="192"/>
        <v/>
      </c>
      <c r="M182" s="317" t="str">
        <f t="shared" si="193"/>
        <v/>
      </c>
      <c r="N182" s="318" t="str">
        <f t="shared" si="194"/>
        <v>I</v>
      </c>
      <c r="O182" s="319"/>
      <c r="P182" s="319"/>
      <c r="Q182" s="319"/>
      <c r="R182" s="319"/>
      <c r="T182" s="132" t="str">
        <f t="shared" si="195"/>
        <v/>
      </c>
      <c r="U182" s="135" t="str">
        <f t="shared" si="239"/>
        <v/>
      </c>
      <c r="V182" s="245">
        <f>IF(SUM(AB182, AH182)=0, IF(NOT(OR(T182="Y", U182="Y")), 0, 1), 0)</f>
        <v>0</v>
      </c>
      <c r="X182" s="132" t="str">
        <f t="shared" si="197"/>
        <v/>
      </c>
      <c r="Y182" s="133" t="str">
        <f t="shared" si="198"/>
        <v/>
      </c>
      <c r="Z182" s="133" t="str">
        <f t="shared" si="199"/>
        <v/>
      </c>
      <c r="AA182" s="135" t="str">
        <f t="shared" si="200"/>
        <v>N</v>
      </c>
      <c r="AB182" s="245">
        <f>IF(OR(NOT(ISERROR(SEARCH("I", G182))),NOT(ISERROR(SEARCH("I", H182))), NOT(ISERROR(SEARCH("I", I182))), NOT(ISERROR(SEARCH("I", J182)))), 1, 0)</f>
        <v>0</v>
      </c>
      <c r="AD182" s="132" t="str">
        <f t="shared" si="202"/>
        <v/>
      </c>
      <c r="AE182" s="133" t="str">
        <f t="shared" si="203"/>
        <v/>
      </c>
      <c r="AF182" s="133" t="str">
        <f t="shared" si="204"/>
        <v/>
      </c>
      <c r="AG182" s="135" t="str">
        <f t="shared" si="205"/>
        <v/>
      </c>
      <c r="AH182" s="245">
        <f>IF(OR(NOT(ISERROR(SEARCH("E", G182))),NOT(ISERROR(SEARCH("E", H182))), NOT(ISERROR(SEARCH("E", I182))), NOT(ISERROR(SEARCH("E", J182)))), IF(AB182=1, 0, 1), 0)</f>
        <v>0</v>
      </c>
      <c r="AI182" s="245">
        <f>IF(OR(NOT(ISERROR(SEARCH("E", G182))),NOT(ISERROR(SEARCH("E", H182))), NOT(ISERROR(SEARCH("E", I182))), NOT(ISERROR(SEARCH("E", J182)))), IF(AB182=1, 0, 1), 0)</f>
        <v>0</v>
      </c>
      <c r="AK182" s="132"/>
      <c r="AL182" s="133"/>
      <c r="AM182" s="133"/>
      <c r="AN182" s="134" t="s">
        <v>204</v>
      </c>
      <c r="AO182" s="75">
        <f t="shared" si="240"/>
        <v>0</v>
      </c>
      <c r="AP182" s="75">
        <f t="shared" si="240"/>
        <v>0</v>
      </c>
      <c r="AQ182" s="75">
        <f t="shared" si="240"/>
        <v>0</v>
      </c>
      <c r="AR182" s="128">
        <f t="shared" si="150"/>
        <v>1</v>
      </c>
      <c r="AS182" s="245">
        <f t="shared" si="234"/>
        <v>1</v>
      </c>
      <c r="AU182" s="129" t="s">
        <v>499</v>
      </c>
      <c r="AV182" s="75"/>
      <c r="AW182" s="75"/>
      <c r="AX182" s="75"/>
      <c r="AY182" s="75"/>
      <c r="AZ182" s="75"/>
      <c r="BA182" s="75"/>
      <c r="BB182" s="75"/>
      <c r="BC182" s="128"/>
      <c r="BE182" s="129" t="s">
        <v>498</v>
      </c>
      <c r="BF182" s="75"/>
      <c r="BG182" s="75"/>
      <c r="BH182" s="75"/>
      <c r="BI182" s="75"/>
      <c r="BJ182" s="75"/>
      <c r="BK182" s="75"/>
      <c r="BL182" s="75"/>
      <c r="BM182" s="128"/>
      <c r="BO182" s="129" t="str">
        <f t="shared" si="210"/>
        <v>I</v>
      </c>
      <c r="BP182" s="128" t="str">
        <f t="shared" si="211"/>
        <v/>
      </c>
      <c r="BQ182" s="128" t="str">
        <f>IF(BO182="I",IF(BP182="E","I &amp; E","I"),IF(BP182="E","E",""))</f>
        <v>I</v>
      </c>
      <c r="BS182" s="212"/>
      <c r="BT182" s="208"/>
      <c r="BU182" s="208"/>
      <c r="BV182" s="204"/>
    </row>
    <row r="183" spans="1:74" ht="26.25" customHeight="1">
      <c r="A183" s="311" t="s">
        <v>79</v>
      </c>
      <c r="B183" s="346" t="s">
        <v>143</v>
      </c>
      <c r="C183" s="312">
        <v>2</v>
      </c>
      <c r="D183" s="72" t="str">
        <f>IF(BQ183="", "", IF(AS183=1, "N", "Y"))</f>
        <v>N</v>
      </c>
      <c r="E183" s="313"/>
      <c r="F183" s="314"/>
      <c r="G183" s="315"/>
      <c r="H183" s="315"/>
      <c r="I183" s="315"/>
      <c r="J183" s="316"/>
      <c r="K183" s="317" t="str">
        <f t="shared" si="191"/>
        <v/>
      </c>
      <c r="L183" s="317" t="str">
        <f t="shared" si="192"/>
        <v/>
      </c>
      <c r="M183" s="317" t="str">
        <f t="shared" si="193"/>
        <v/>
      </c>
      <c r="N183" s="318" t="str">
        <f t="shared" si="194"/>
        <v>I</v>
      </c>
      <c r="O183" s="319"/>
      <c r="P183" s="319"/>
      <c r="Q183" s="319"/>
      <c r="R183" s="319"/>
      <c r="T183" s="132" t="str">
        <f t="shared" si="195"/>
        <v/>
      </c>
      <c r="U183" s="135" t="str">
        <f t="shared" si="239"/>
        <v/>
      </c>
      <c r="V183" s="245">
        <f>IF(SUM(AB183, AH183)=0, IF(NOT(OR(T183="Y", U183="Y")), 0, 1), 0)</f>
        <v>0</v>
      </c>
      <c r="X183" s="132" t="str">
        <f t="shared" si="197"/>
        <v/>
      </c>
      <c r="Y183" s="133" t="str">
        <f t="shared" si="198"/>
        <v/>
      </c>
      <c r="Z183" s="133" t="str">
        <f t="shared" si="199"/>
        <v/>
      </c>
      <c r="AA183" s="135" t="str">
        <f t="shared" si="200"/>
        <v>N</v>
      </c>
      <c r="AB183" s="245">
        <f>IF(OR(NOT(ISERROR(SEARCH("I", G183))),NOT(ISERROR(SEARCH("I", H183))), NOT(ISERROR(SEARCH("I", I183))), NOT(ISERROR(SEARCH("I", J183)))), 1, 0)</f>
        <v>0</v>
      </c>
      <c r="AD183" s="132" t="str">
        <f t="shared" si="202"/>
        <v/>
      </c>
      <c r="AE183" s="133" t="str">
        <f t="shared" si="203"/>
        <v/>
      </c>
      <c r="AF183" s="133" t="str">
        <f t="shared" si="204"/>
        <v/>
      </c>
      <c r="AG183" s="135" t="str">
        <f t="shared" si="205"/>
        <v/>
      </c>
      <c r="AH183" s="245">
        <f>IF(OR(NOT(ISERROR(SEARCH("E", G183))),NOT(ISERROR(SEARCH("E", H183))), NOT(ISERROR(SEARCH("E", I183))), NOT(ISERROR(SEARCH("E", J183)))), IF(AB183=1, 0, 1), 0)</f>
        <v>0</v>
      </c>
      <c r="AI183" s="245">
        <f>IF(OR(NOT(ISERROR(SEARCH("E", G183))),NOT(ISERROR(SEARCH("E", H183))), NOT(ISERROR(SEARCH("E", I183))), NOT(ISERROR(SEARCH("E", J183)))), IF(AB183=1, 0, 1), 0)</f>
        <v>0</v>
      </c>
      <c r="AK183" s="132"/>
      <c r="AL183" s="133"/>
      <c r="AM183" s="133"/>
      <c r="AN183" s="134" t="s">
        <v>204</v>
      </c>
      <c r="AO183" s="75">
        <f t="shared" si="240"/>
        <v>0</v>
      </c>
      <c r="AP183" s="75">
        <f t="shared" si="240"/>
        <v>0</v>
      </c>
      <c r="AQ183" s="75">
        <f t="shared" si="240"/>
        <v>0</v>
      </c>
      <c r="AR183" s="128">
        <f t="shared" si="150"/>
        <v>1</v>
      </c>
      <c r="AS183" s="245">
        <f t="shared" si="234"/>
        <v>1</v>
      </c>
      <c r="AU183" s="129" t="s">
        <v>499</v>
      </c>
      <c r="AV183" s="75"/>
      <c r="AW183" s="75"/>
      <c r="AX183" s="75"/>
      <c r="AY183" s="75"/>
      <c r="AZ183" s="75"/>
      <c r="BA183" s="75"/>
      <c r="BB183" s="75"/>
      <c r="BC183" s="128"/>
      <c r="BE183" s="129" t="s">
        <v>498</v>
      </c>
      <c r="BF183" s="75"/>
      <c r="BG183" s="75"/>
      <c r="BH183" s="75"/>
      <c r="BI183" s="75"/>
      <c r="BJ183" s="75"/>
      <c r="BK183" s="75"/>
      <c r="BL183" s="75"/>
      <c r="BM183" s="128"/>
      <c r="BO183" s="129" t="str">
        <f t="shared" si="210"/>
        <v>I</v>
      </c>
      <c r="BP183" s="128" t="str">
        <f t="shared" si="211"/>
        <v/>
      </c>
      <c r="BQ183" s="128" t="str">
        <f>IF(BO183="I",IF(BP183="E","I &amp; E","I"),IF(BP183="E","E",""))</f>
        <v>I</v>
      </c>
      <c r="BS183" s="212"/>
      <c r="BT183" s="208"/>
      <c r="BU183" s="208"/>
      <c r="BV183" s="204"/>
    </row>
    <row r="184" spans="1:74">
      <c r="A184" s="129" t="s">
        <v>515</v>
      </c>
      <c r="B184" s="345" t="s">
        <v>515</v>
      </c>
      <c r="C184" s="130" t="s">
        <v>515</v>
      </c>
      <c r="D184" s="72" t="str">
        <f t="shared" ref="D184:D233" si="241">IF(BQ184="", "", IF(AS184=1, "N", "Y"))</f>
        <v/>
      </c>
      <c r="E184" s="279"/>
      <c r="F184" s="280"/>
      <c r="G184" s="157"/>
      <c r="H184" s="157"/>
      <c r="I184" s="157"/>
      <c r="J184" s="158"/>
      <c r="K184" s="75" t="str">
        <f>IF(AK184="Y", $BQ184, "")</f>
        <v/>
      </c>
      <c r="L184" s="75" t="str">
        <f>IF(AL184="Y", $BQ184, "")</f>
        <v/>
      </c>
      <c r="M184" s="75" t="str">
        <f>IF(AM184="Y", $BQ184, "")</f>
        <v/>
      </c>
      <c r="N184" s="131" t="str">
        <f>IF(AN184="Y", $BQ184, "")</f>
        <v/>
      </c>
      <c r="O184" s="240"/>
      <c r="P184" s="240"/>
      <c r="Q184" s="240"/>
      <c r="R184" s="240"/>
      <c r="T184" s="129" t="str">
        <f t="shared" ref="T184:T218" si="242">IF(E184="", "", IF(E184&lt;DATE(YEAR(Application_Date)+3,MONTH(Application_Date),DAY(Application_Date)), "Y", "N"))</f>
        <v/>
      </c>
      <c r="U184" s="128" t="str">
        <f t="shared" si="239"/>
        <v/>
      </c>
      <c r="V184" s="245"/>
      <c r="X184" s="129" t="str">
        <f t="shared" ref="X184:X219" si="243">IF(NOT(ISERROR(SEARCH("I", K184))), IF(AND(ISERROR(SEARCH("I", G184)), ISERROR(SEARCH("I", $G184))), "N", "Y"), "")</f>
        <v/>
      </c>
      <c r="Y184" s="75" t="str">
        <f t="shared" ref="Y184:Y219" si="244">IF(NOT(ISERROR(SEARCH("I", L184))), IF(AND(ISERROR(SEARCH("I", H184)), ISERROR(SEARCH("I", $G184))), "N", "Y"), "")</f>
        <v/>
      </c>
      <c r="Z184" s="75" t="str">
        <f t="shared" ref="Z184:Z219" si="245">IF(NOT(ISERROR(SEARCH("I", M184))), IF(AND(ISERROR(SEARCH("I", I184)), ISERROR(SEARCH("I", $G184))), "N", "Y"), "")</f>
        <v/>
      </c>
      <c r="AA184" s="128" t="str">
        <f t="shared" ref="AA184:AA219" si="246">IF(NOT(ISERROR(SEARCH("I", N184))), IF(AND(ISERROR(SEARCH("I", J184)), ISERROR(SEARCH("I", $G184))), "N", "Y"), "")</f>
        <v/>
      </c>
      <c r="AB184" s="245"/>
      <c r="AD184" s="129" t="str">
        <f t="shared" ref="AD184:AD219" si="247">IF(NOT(ISERROR(SEARCH("E", K184))), IF(AND(ISERROR(SEARCH("E", G184)), ISERROR(SEARCH("E", $G184))), "N", "Y"), "")</f>
        <v/>
      </c>
      <c r="AE184" s="75" t="str">
        <f t="shared" ref="AE184:AE219" si="248">IF(NOT(ISERROR(SEARCH("E", L184))), IF(AND(ISERROR(SEARCH("E", H184)), ISERROR(SEARCH("E", $G184))), "N", "Y"), "")</f>
        <v/>
      </c>
      <c r="AF184" s="75" t="str">
        <f t="shared" ref="AF184:AF219" si="249">IF(NOT(ISERROR(SEARCH("E", M184))), IF(AND(ISERROR(SEARCH("E", I184)), ISERROR(SEARCH("E", $G184))), "N", "Y"), "")</f>
        <v/>
      </c>
      <c r="AG184" s="128" t="str">
        <f t="shared" ref="AG184:AG219" si="250">IF(NOT(ISERROR(SEARCH("E", N184))), IF(AND(ISERROR(SEARCH("E", J184)), ISERROR(SEARCH("E", $G184))), "N", "Y"), "")</f>
        <v/>
      </c>
      <c r="AH184" s="245"/>
      <c r="AI184" s="245"/>
      <c r="AK184" s="129"/>
      <c r="AL184" s="75"/>
      <c r="AM184" s="75"/>
      <c r="AN184" s="131"/>
      <c r="AO184" s="75"/>
      <c r="AP184" s="75"/>
      <c r="AQ184" s="75"/>
      <c r="AR184" s="128"/>
      <c r="AS184" s="245"/>
      <c r="AU184" s="129"/>
      <c r="AV184" s="75"/>
      <c r="AW184" s="75"/>
      <c r="AX184" s="75"/>
      <c r="AY184" s="75"/>
      <c r="AZ184" s="75"/>
      <c r="BA184" s="75"/>
      <c r="BB184" s="75"/>
      <c r="BC184" s="128"/>
      <c r="BE184" s="129"/>
      <c r="BF184" s="75"/>
      <c r="BG184" s="75"/>
      <c r="BH184" s="75"/>
      <c r="BI184" s="75"/>
      <c r="BJ184" s="75"/>
      <c r="BK184" s="75"/>
      <c r="BL184" s="75"/>
      <c r="BM184" s="128"/>
      <c r="BO184" s="129" t="str">
        <f>IF(OR(AND(AU184="I", OR(Physical_Building="Y", Physical_Building="Partial")),AND(AV184="I", OR(ME_Plant="Y", ME_Plant="Partial")), AND(AW184="I", OR(Data_Floor="Y", Data_Floor="Partial")), AND(AX184="I", OR(Racks="Y", Racks="Partial")), AND(AY184="I", OR(IT_Equipment="Y", IT_Equipment="Partial")), AND(AZ184="I", OR(Operating_System="Y", Operating_System="Partial")), AND(BA184="I", OR(Software="Y", Software="Partial")), AND(BB184="I", OR(Business_Process="Y", Business_Process="Partial")), AND(BC184="I", Full_Control="Y")), "I", "")</f>
        <v/>
      </c>
      <c r="BP184" s="128" t="str">
        <f>IF(OR(AND(BE184="E", OR(Physical_Building="N", Physical_Building="Partial")),AND(BF184="E", OR(ME_Plant="N", ME_Plant="Partial")), AND(BG184="E", OR(Data_Floor="N", Data_Floor="Partial")), AND(BH184="E", OR(Racks="N", Racks="Partial")), AND(BI184="E", OR(IT_Equipment="N", IT_Equipment="Partial")), AND(BJ184="E", OR(Operating_System="N", Operating_System="Partial")), AND(BK184="E", OR(Software="N", Software="Partial")), AND(BL184="E", OR(Business_Process="N", Business_Process="Partial")), AND(BM184="E", Full_Control="N")), "E", "")</f>
        <v/>
      </c>
      <c r="BQ184" s="128" t="str">
        <f>IF(BO184="I",IF(BP184="E","I &amp; E","I"),IF(BP184="E","E",""))</f>
        <v/>
      </c>
      <c r="BS184" s="212"/>
      <c r="BT184" s="208"/>
      <c r="BU184" s="208"/>
      <c r="BV184" s="204"/>
    </row>
    <row r="185" spans="1:74">
      <c r="A185" s="129"/>
      <c r="B185" s="345"/>
      <c r="C185" s="130"/>
      <c r="D185" s="72" t="str">
        <f t="shared" si="241"/>
        <v/>
      </c>
      <c r="E185" s="279"/>
      <c r="F185" s="280"/>
      <c r="G185" s="157"/>
      <c r="H185" s="157"/>
      <c r="I185" s="157"/>
      <c r="J185" s="158"/>
      <c r="K185" s="75" t="str">
        <f t="shared" ref="K185:K235" si="251">IF(AK185="Y", $BQ185, "")</f>
        <v/>
      </c>
      <c r="L185" s="75" t="str">
        <f t="shared" ref="L185:L235" si="252">IF(AL185="Y", $BQ185, "")</f>
        <v/>
      </c>
      <c r="M185" s="75" t="str">
        <f t="shared" ref="M185:M235" si="253">IF(AM185="Y", $BQ185, "")</f>
        <v/>
      </c>
      <c r="N185" s="131" t="str">
        <f t="shared" ref="N185:N235" si="254">IF(AN185="Y", $BQ185, "")</f>
        <v/>
      </c>
      <c r="O185" s="240"/>
      <c r="P185" s="240"/>
      <c r="Q185" s="240"/>
      <c r="R185" s="240"/>
      <c r="T185" s="129" t="str">
        <f t="shared" si="242"/>
        <v/>
      </c>
      <c r="U185" s="128" t="str">
        <f t="shared" si="239"/>
        <v/>
      </c>
      <c r="V185" s="245"/>
      <c r="X185" s="129" t="str">
        <f t="shared" si="243"/>
        <v/>
      </c>
      <c r="Y185" s="75" t="str">
        <f t="shared" si="244"/>
        <v/>
      </c>
      <c r="Z185" s="75" t="str">
        <f t="shared" si="245"/>
        <v/>
      </c>
      <c r="AA185" s="128" t="str">
        <f t="shared" si="246"/>
        <v/>
      </c>
      <c r="AB185" s="245"/>
      <c r="AD185" s="129" t="str">
        <f t="shared" si="247"/>
        <v/>
      </c>
      <c r="AE185" s="75" t="str">
        <f t="shared" si="248"/>
        <v/>
      </c>
      <c r="AF185" s="75" t="str">
        <f t="shared" si="249"/>
        <v/>
      </c>
      <c r="AG185" s="128" t="str">
        <f t="shared" si="250"/>
        <v/>
      </c>
      <c r="AH185" s="245"/>
      <c r="AI185" s="245"/>
      <c r="AK185" s="129"/>
      <c r="AL185" s="75"/>
      <c r="AM185" s="75"/>
      <c r="AN185" s="131"/>
      <c r="AO185" s="75"/>
      <c r="AP185" s="75"/>
      <c r="AQ185" s="75"/>
      <c r="AR185" s="128"/>
      <c r="AS185" s="245"/>
      <c r="AU185" s="129"/>
      <c r="AV185" s="75"/>
      <c r="AW185" s="75"/>
      <c r="AX185" s="75"/>
      <c r="AY185" s="75"/>
      <c r="AZ185" s="75"/>
      <c r="BA185" s="75"/>
      <c r="BB185" s="75"/>
      <c r="BC185" s="128"/>
      <c r="BE185" s="129"/>
      <c r="BF185" s="75"/>
      <c r="BG185" s="75"/>
      <c r="BH185" s="75"/>
      <c r="BI185" s="75"/>
      <c r="BJ185" s="75"/>
      <c r="BK185" s="75"/>
      <c r="BL185" s="75"/>
      <c r="BM185" s="128"/>
      <c r="BO185" s="129" t="str">
        <f t="shared" ref="BO185:BO233" si="255">IF(OR(AND(AU185="I", OR(Physical_Building="Y", Physical_Building="Partial")),AND(AV185="I", OR(ME_Plant="Y", ME_Plant="Partial")), AND(AW185="I", OR(Data_Floor="Y", Data_Floor="Partial")), AND(AX185="I", OR(Racks="Y", Racks="Partial")), AND(AY185="I", OR(IT_Equipment="Y", IT_Equipment="Partial")), AND(AZ185="I", OR(Operating_System="Y", Operating_System="Partial")), AND(BA185="I", OR(Software="Y", Software="Partial")), AND(BB185="I", OR(Business_Process="Y", Business_Process="Partial")), AND(BC185="I", Full_Control="Y")), "I", "")</f>
        <v/>
      </c>
      <c r="BP185" s="128" t="str">
        <f t="shared" ref="BP185:BP233" si="256">IF(OR(AND(BE185="E", OR(Physical_Building="N", Physical_Building="Partial")),AND(BF185="E", OR(ME_Plant="N", ME_Plant="Partial")), AND(BG185="E", OR(Data_Floor="N", Data_Floor="Partial")), AND(BH185="E", OR(Racks="N", Racks="Partial")), AND(BI185="E", OR(IT_Equipment="N", IT_Equipment="Partial")), AND(BJ185="E", OR(Operating_System="N", Operating_System="Partial")), AND(BK185="E", OR(Software="N", Software="Partial")), AND(BL185="E", OR(Business_Process="N", Business_Process="Partial")), AND(BM185="E", Full_Control="N")), "E", "")</f>
        <v/>
      </c>
      <c r="BQ185" s="128" t="str">
        <f t="shared" ref="BQ185:BQ235" si="257">IF(BO185="I",IF(BP185="E","I &amp; E","I"),IF(BP185="E","E",""))</f>
        <v/>
      </c>
      <c r="BS185" s="212"/>
      <c r="BT185" s="208"/>
      <c r="BU185" s="208"/>
      <c r="BV185" s="204"/>
    </row>
    <row r="186" spans="1:74">
      <c r="A186" s="114" t="s">
        <v>198</v>
      </c>
      <c r="B186" s="115"/>
      <c r="C186" s="116"/>
      <c r="D186" s="72" t="str">
        <f t="shared" si="241"/>
        <v/>
      </c>
      <c r="E186" s="282"/>
      <c r="F186" s="283"/>
      <c r="G186" s="154"/>
      <c r="H186" s="154"/>
      <c r="I186" s="154"/>
      <c r="J186" s="155"/>
      <c r="K186" s="117" t="str">
        <f t="shared" si="251"/>
        <v/>
      </c>
      <c r="L186" s="117" t="str">
        <f t="shared" si="252"/>
        <v/>
      </c>
      <c r="M186" s="117" t="str">
        <f t="shared" si="253"/>
        <v/>
      </c>
      <c r="N186" s="115" t="str">
        <f t="shared" si="254"/>
        <v/>
      </c>
      <c r="O186" s="240"/>
      <c r="P186" s="240"/>
      <c r="Q186" s="240"/>
      <c r="R186" s="240"/>
      <c r="T186" s="118" t="str">
        <f t="shared" si="242"/>
        <v/>
      </c>
      <c r="U186" s="119" t="str">
        <f t="shared" si="239"/>
        <v/>
      </c>
      <c r="V186" s="245"/>
      <c r="X186" s="118" t="str">
        <f t="shared" si="243"/>
        <v/>
      </c>
      <c r="Y186" s="117" t="str">
        <f t="shared" si="244"/>
        <v/>
      </c>
      <c r="Z186" s="117" t="str">
        <f t="shared" si="245"/>
        <v/>
      </c>
      <c r="AA186" s="119" t="str">
        <f t="shared" si="246"/>
        <v/>
      </c>
      <c r="AB186" s="245"/>
      <c r="AD186" s="118" t="str">
        <f t="shared" si="247"/>
        <v/>
      </c>
      <c r="AE186" s="117" t="str">
        <f t="shared" si="248"/>
        <v/>
      </c>
      <c r="AF186" s="117" t="str">
        <f t="shared" si="249"/>
        <v/>
      </c>
      <c r="AG186" s="119" t="str">
        <f t="shared" si="250"/>
        <v/>
      </c>
      <c r="AH186" s="245"/>
      <c r="AI186" s="245"/>
      <c r="AK186" s="118"/>
      <c r="AL186" s="117"/>
      <c r="AM186" s="117"/>
      <c r="AN186" s="115"/>
      <c r="AO186" s="75"/>
      <c r="AP186" s="75"/>
      <c r="AQ186" s="75"/>
      <c r="AR186" s="128"/>
      <c r="AS186" s="245"/>
      <c r="AU186" s="129"/>
      <c r="AV186" s="75"/>
      <c r="AW186" s="75"/>
      <c r="AX186" s="75"/>
      <c r="AY186" s="75"/>
      <c r="AZ186" s="75"/>
      <c r="BA186" s="75"/>
      <c r="BB186" s="75"/>
      <c r="BC186" s="128"/>
      <c r="BE186" s="129"/>
      <c r="BF186" s="75"/>
      <c r="BG186" s="75"/>
      <c r="BH186" s="75"/>
      <c r="BI186" s="75"/>
      <c r="BJ186" s="75"/>
      <c r="BK186" s="75"/>
      <c r="BL186" s="75"/>
      <c r="BM186" s="128"/>
      <c r="BO186" s="129" t="str">
        <f t="shared" si="255"/>
        <v/>
      </c>
      <c r="BP186" s="128" t="str">
        <f t="shared" si="256"/>
        <v/>
      </c>
      <c r="BQ186" s="128" t="str">
        <f t="shared" si="257"/>
        <v/>
      </c>
      <c r="BS186" s="212"/>
      <c r="BT186" s="208"/>
      <c r="BU186" s="208"/>
      <c r="BV186" s="204"/>
    </row>
    <row r="187" spans="1:74" ht="23.25" customHeight="1">
      <c r="A187" s="129" t="s">
        <v>396</v>
      </c>
      <c r="B187" s="345" t="s">
        <v>401</v>
      </c>
      <c r="C187" s="130">
        <v>4</v>
      </c>
      <c r="D187" s="72" t="str">
        <f t="shared" si="241"/>
        <v/>
      </c>
      <c r="E187" s="279"/>
      <c r="F187" s="280"/>
      <c r="G187" s="157"/>
      <c r="H187" s="157"/>
      <c r="I187" s="157"/>
      <c r="J187" s="158"/>
      <c r="K187" s="75" t="str">
        <f t="shared" si="251"/>
        <v/>
      </c>
      <c r="L187" s="75" t="str">
        <f t="shared" si="252"/>
        <v/>
      </c>
      <c r="M187" s="75" t="str">
        <f t="shared" si="253"/>
        <v/>
      </c>
      <c r="N187" s="131" t="str">
        <f t="shared" si="254"/>
        <v/>
      </c>
      <c r="O187" s="240"/>
      <c r="P187" s="240"/>
      <c r="Q187" s="240"/>
      <c r="R187" s="240"/>
      <c r="T187" s="129" t="str">
        <f t="shared" si="242"/>
        <v/>
      </c>
      <c r="U187" s="128" t="str">
        <f t="shared" si="239"/>
        <v/>
      </c>
      <c r="V187" s="245">
        <f t="shared" ref="V187:V214" si="258">IF(SUM(AB187, AH187)=0, IF(NOT(OR(T187="Y", U187="Y")), 0, 1), 0)</f>
        <v>0</v>
      </c>
      <c r="X187" s="129" t="str">
        <f t="shared" si="243"/>
        <v/>
      </c>
      <c r="Y187" s="75" t="str">
        <f t="shared" si="244"/>
        <v/>
      </c>
      <c r="Z187" s="75" t="str">
        <f t="shared" si="245"/>
        <v/>
      </c>
      <c r="AA187" s="128" t="str">
        <f t="shared" si="246"/>
        <v/>
      </c>
      <c r="AB187" s="245">
        <f t="shared" ref="AB187:AB218" si="259">IF(OR(NOT(ISERROR(SEARCH("I", G187))),NOT(ISERROR(SEARCH("I", H187))), NOT(ISERROR(SEARCH("I", I187))), NOT(ISERROR(SEARCH("I", J187)))), 1, 0)</f>
        <v>0</v>
      </c>
      <c r="AD187" s="129" t="str">
        <f t="shared" si="247"/>
        <v/>
      </c>
      <c r="AE187" s="75" t="str">
        <f t="shared" si="248"/>
        <v/>
      </c>
      <c r="AF187" s="75" t="str">
        <f t="shared" si="249"/>
        <v/>
      </c>
      <c r="AG187" s="128" t="str">
        <f t="shared" si="250"/>
        <v/>
      </c>
      <c r="AH187" s="245">
        <f t="shared" ref="AH187:AH233" si="260">IF(OR(NOT(ISERROR(SEARCH("E", G187))),NOT(ISERROR(SEARCH("E", H187))), NOT(ISERROR(SEARCH("E", I187))), NOT(ISERROR(SEARCH("E", J187)))), IF(AB187=1, 0, 1), 0)</f>
        <v>0</v>
      </c>
      <c r="AI187" s="245">
        <f t="shared" ref="AI187:AI218" si="261">IF(OR(NOT(ISERROR(SEARCH("E", G187))),NOT(ISERROR(SEARCH("E", H187))), NOT(ISERROR(SEARCH("E", I187))), NOT(ISERROR(SEARCH("E", J187)))), IF(AB187=1, 0, 1), 0)</f>
        <v>0</v>
      </c>
      <c r="AK187" s="129"/>
      <c r="AL187" s="75"/>
      <c r="AM187" s="75"/>
      <c r="AN187" s="131"/>
      <c r="AO187" s="75">
        <f>IF(OR(AND($T187&lt;&gt;"Y", X187="N"), AND($U187&lt;&gt;"Y", AD187="N")), 1, 0)</f>
        <v>0</v>
      </c>
      <c r="AP187" s="75">
        <f>IF(OR(AND($T187&lt;&gt;"Y", Y187="N"), AND($U187&lt;&gt;"Y", AE187="N")), 1, 0)</f>
        <v>0</v>
      </c>
      <c r="AQ187" s="75">
        <f>IF(OR(AND($T187&lt;&gt;"Y", Z187="N"), AND($U187&lt;&gt;"Y", AF187="N")), 1, 0)</f>
        <v>0</v>
      </c>
      <c r="AR187" s="128">
        <f t="shared" si="150"/>
        <v>0</v>
      </c>
      <c r="AS187" s="245">
        <f t="shared" si="234"/>
        <v>0</v>
      </c>
      <c r="AU187" s="129"/>
      <c r="AV187" s="75"/>
      <c r="AW187" s="75"/>
      <c r="AX187" s="75"/>
      <c r="AY187" s="75"/>
      <c r="AZ187" s="75"/>
      <c r="BA187" s="75"/>
      <c r="BB187" s="75"/>
      <c r="BC187" s="128"/>
      <c r="BE187" s="129"/>
      <c r="BF187" s="75"/>
      <c r="BG187" s="75"/>
      <c r="BH187" s="75"/>
      <c r="BI187" s="75"/>
      <c r="BJ187" s="75"/>
      <c r="BK187" s="75"/>
      <c r="BL187" s="75"/>
      <c r="BM187" s="128"/>
      <c r="BO187" s="129" t="str">
        <f t="shared" si="255"/>
        <v/>
      </c>
      <c r="BP187" s="128" t="str">
        <f t="shared" si="256"/>
        <v/>
      </c>
      <c r="BQ187" s="128" t="str">
        <f t="shared" si="257"/>
        <v/>
      </c>
      <c r="BS187" s="212"/>
      <c r="BT187" s="208"/>
      <c r="BU187" s="208"/>
      <c r="BV187" s="204"/>
    </row>
    <row r="188" spans="1:74" ht="22.5" customHeight="1">
      <c r="A188" s="129" t="s">
        <v>397</v>
      </c>
      <c r="B188" s="345" t="s">
        <v>402</v>
      </c>
      <c r="C188" s="130">
        <v>4</v>
      </c>
      <c r="D188" s="72" t="str">
        <f t="shared" si="241"/>
        <v/>
      </c>
      <c r="E188" s="279"/>
      <c r="F188" s="280"/>
      <c r="G188" s="157"/>
      <c r="H188" s="157"/>
      <c r="I188" s="157"/>
      <c r="J188" s="158"/>
      <c r="K188" s="75" t="str">
        <f t="shared" si="251"/>
        <v/>
      </c>
      <c r="L188" s="75" t="str">
        <f t="shared" si="252"/>
        <v/>
      </c>
      <c r="M188" s="75" t="str">
        <f t="shared" si="253"/>
        <v/>
      </c>
      <c r="N188" s="131" t="str">
        <f t="shared" si="254"/>
        <v/>
      </c>
      <c r="O188" s="240"/>
      <c r="P188" s="240"/>
      <c r="Q188" s="240"/>
      <c r="R188" s="240"/>
      <c r="T188" s="129" t="str">
        <f t="shared" si="242"/>
        <v/>
      </c>
      <c r="U188" s="128" t="str">
        <f t="shared" si="239"/>
        <v/>
      </c>
      <c r="V188" s="245">
        <f t="shared" si="258"/>
        <v>0</v>
      </c>
      <c r="X188" s="129" t="str">
        <f t="shared" si="243"/>
        <v/>
      </c>
      <c r="Y188" s="75" t="str">
        <f t="shared" si="244"/>
        <v/>
      </c>
      <c r="Z188" s="75" t="str">
        <f t="shared" si="245"/>
        <v/>
      </c>
      <c r="AA188" s="128" t="str">
        <f t="shared" si="246"/>
        <v/>
      </c>
      <c r="AB188" s="245">
        <f t="shared" si="259"/>
        <v>0</v>
      </c>
      <c r="AD188" s="129" t="str">
        <f t="shared" si="247"/>
        <v/>
      </c>
      <c r="AE188" s="75" t="str">
        <f t="shared" si="248"/>
        <v/>
      </c>
      <c r="AF188" s="75" t="str">
        <f t="shared" si="249"/>
        <v/>
      </c>
      <c r="AG188" s="128" t="str">
        <f t="shared" si="250"/>
        <v/>
      </c>
      <c r="AH188" s="245">
        <f t="shared" si="260"/>
        <v>0</v>
      </c>
      <c r="AI188" s="245">
        <f t="shared" si="261"/>
        <v>0</v>
      </c>
      <c r="AK188" s="129"/>
      <c r="AL188" s="75"/>
      <c r="AM188" s="75"/>
      <c r="AN188" s="131"/>
      <c r="AO188" s="75">
        <f t="shared" ref="AO188:AO234" si="262">IF(OR(AND($T188&lt;&gt;"Y", X188="N"), AND($U188&lt;&gt;"Y", AD188="N")), 1, 0)</f>
        <v>0</v>
      </c>
      <c r="AP188" s="75">
        <f t="shared" ref="AP188:AP234" si="263">IF(OR(AND($T188&lt;&gt;"Y", Y188="N"), AND($U188&lt;&gt;"Y", AE188="N")), 1, 0)</f>
        <v>0</v>
      </c>
      <c r="AQ188" s="75">
        <f t="shared" ref="AQ188:AQ234" si="264">IF(OR(AND($T188&lt;&gt;"Y", Z188="N"), AND($U188&lt;&gt;"Y", AF188="N")), 1, 0)</f>
        <v>0</v>
      </c>
      <c r="AR188" s="128">
        <f t="shared" ref="AR188:AR234" si="265">IF(OR(AND($T188&lt;&gt;"Y", AA188="N"), AND($U188="", AG188="N")), 1, 0)</f>
        <v>0</v>
      </c>
      <c r="AS188" s="245">
        <f t="shared" si="234"/>
        <v>0</v>
      </c>
      <c r="AU188" s="129"/>
      <c r="AV188" s="75"/>
      <c r="AW188" s="75"/>
      <c r="AX188" s="75"/>
      <c r="AY188" s="75"/>
      <c r="AZ188" s="75"/>
      <c r="BA188" s="75"/>
      <c r="BB188" s="75"/>
      <c r="BC188" s="128"/>
      <c r="BE188" s="129"/>
      <c r="BF188" s="75"/>
      <c r="BG188" s="75"/>
      <c r="BH188" s="75"/>
      <c r="BI188" s="75"/>
      <c r="BJ188" s="75"/>
      <c r="BK188" s="75"/>
      <c r="BL188" s="75"/>
      <c r="BM188" s="128"/>
      <c r="BO188" s="129" t="str">
        <f t="shared" si="255"/>
        <v/>
      </c>
      <c r="BP188" s="128" t="str">
        <f t="shared" si="256"/>
        <v/>
      </c>
      <c r="BQ188" s="128" t="str">
        <f t="shared" si="257"/>
        <v/>
      </c>
      <c r="BS188" s="212"/>
      <c r="BT188" s="208"/>
      <c r="BU188" s="208"/>
      <c r="BV188" s="204"/>
    </row>
    <row r="189" spans="1:74" ht="22.5" customHeight="1">
      <c r="A189" s="129" t="s">
        <v>398</v>
      </c>
      <c r="B189" s="345" t="s">
        <v>403</v>
      </c>
      <c r="C189" s="130">
        <v>1</v>
      </c>
      <c r="D189" s="72" t="str">
        <f t="shared" si="241"/>
        <v/>
      </c>
      <c r="E189" s="279"/>
      <c r="F189" s="280"/>
      <c r="G189" s="157"/>
      <c r="H189" s="157"/>
      <c r="I189" s="157"/>
      <c r="J189" s="158"/>
      <c r="K189" s="75" t="str">
        <f t="shared" si="251"/>
        <v/>
      </c>
      <c r="L189" s="75" t="str">
        <f t="shared" si="252"/>
        <v/>
      </c>
      <c r="M189" s="75" t="str">
        <f t="shared" si="253"/>
        <v/>
      </c>
      <c r="N189" s="131" t="str">
        <f t="shared" si="254"/>
        <v/>
      </c>
      <c r="O189" s="240"/>
      <c r="P189" s="240"/>
      <c r="Q189" s="240"/>
      <c r="R189" s="240"/>
      <c r="T189" s="129" t="str">
        <f t="shared" si="242"/>
        <v/>
      </c>
      <c r="U189" s="128" t="str">
        <f t="shared" si="239"/>
        <v/>
      </c>
      <c r="V189" s="245">
        <f t="shared" si="258"/>
        <v>0</v>
      </c>
      <c r="X189" s="129" t="str">
        <f t="shared" si="243"/>
        <v/>
      </c>
      <c r="Y189" s="75" t="str">
        <f t="shared" si="244"/>
        <v/>
      </c>
      <c r="Z189" s="75" t="str">
        <f t="shared" si="245"/>
        <v/>
      </c>
      <c r="AA189" s="128" t="str">
        <f t="shared" si="246"/>
        <v/>
      </c>
      <c r="AB189" s="245">
        <f t="shared" si="259"/>
        <v>0</v>
      </c>
      <c r="AD189" s="129" t="str">
        <f t="shared" si="247"/>
        <v/>
      </c>
      <c r="AE189" s="75" t="str">
        <f t="shared" si="248"/>
        <v/>
      </c>
      <c r="AF189" s="75" t="str">
        <f t="shared" si="249"/>
        <v/>
      </c>
      <c r="AG189" s="128" t="str">
        <f t="shared" si="250"/>
        <v/>
      </c>
      <c r="AH189" s="245">
        <f t="shared" si="260"/>
        <v>0</v>
      </c>
      <c r="AI189" s="245">
        <f t="shared" si="261"/>
        <v>0</v>
      </c>
      <c r="AK189" s="129"/>
      <c r="AL189" s="75"/>
      <c r="AM189" s="75"/>
      <c r="AN189" s="131"/>
      <c r="AO189" s="75">
        <f t="shared" si="262"/>
        <v>0</v>
      </c>
      <c r="AP189" s="75">
        <f t="shared" si="263"/>
        <v>0</v>
      </c>
      <c r="AQ189" s="75">
        <f t="shared" si="264"/>
        <v>0</v>
      </c>
      <c r="AR189" s="128">
        <f t="shared" si="265"/>
        <v>0</v>
      </c>
      <c r="AS189" s="245">
        <f t="shared" si="234"/>
        <v>0</v>
      </c>
      <c r="AU189" s="129"/>
      <c r="AV189" s="75"/>
      <c r="AW189" s="75"/>
      <c r="AX189" s="75"/>
      <c r="AY189" s="75"/>
      <c r="AZ189" s="75"/>
      <c r="BA189" s="75"/>
      <c r="BB189" s="75"/>
      <c r="BC189" s="128"/>
      <c r="BE189" s="129"/>
      <c r="BF189" s="75"/>
      <c r="BG189" s="75"/>
      <c r="BH189" s="75"/>
      <c r="BI189" s="75"/>
      <c r="BJ189" s="75"/>
      <c r="BK189" s="75"/>
      <c r="BL189" s="75"/>
      <c r="BM189" s="128"/>
      <c r="BO189" s="129" t="str">
        <f t="shared" si="255"/>
        <v/>
      </c>
      <c r="BP189" s="128" t="str">
        <f t="shared" si="256"/>
        <v/>
      </c>
      <c r="BQ189" s="128" t="str">
        <f t="shared" si="257"/>
        <v/>
      </c>
      <c r="BS189" s="212"/>
      <c r="BT189" s="208"/>
      <c r="BU189" s="208"/>
      <c r="BV189" s="204"/>
    </row>
    <row r="190" spans="1:74" ht="23.25" customHeight="1">
      <c r="A190" s="129" t="s">
        <v>399</v>
      </c>
      <c r="B190" s="345" t="s">
        <v>404</v>
      </c>
      <c r="C190" s="130">
        <v>3</v>
      </c>
      <c r="D190" s="72" t="str">
        <f t="shared" si="241"/>
        <v/>
      </c>
      <c r="E190" s="279"/>
      <c r="F190" s="280"/>
      <c r="G190" s="157"/>
      <c r="H190" s="157"/>
      <c r="I190" s="157"/>
      <c r="J190" s="158"/>
      <c r="K190" s="75" t="str">
        <f t="shared" si="251"/>
        <v/>
      </c>
      <c r="L190" s="75" t="str">
        <f t="shared" si="252"/>
        <v/>
      </c>
      <c r="M190" s="75" t="str">
        <f t="shared" si="253"/>
        <v/>
      </c>
      <c r="N190" s="131" t="str">
        <f t="shared" si="254"/>
        <v/>
      </c>
      <c r="O190" s="240"/>
      <c r="P190" s="240"/>
      <c r="Q190" s="240"/>
      <c r="R190" s="240"/>
      <c r="T190" s="129" t="str">
        <f t="shared" si="242"/>
        <v/>
      </c>
      <c r="U190" s="128" t="str">
        <f t="shared" si="239"/>
        <v/>
      </c>
      <c r="V190" s="245">
        <f t="shared" si="258"/>
        <v>0</v>
      </c>
      <c r="X190" s="129" t="str">
        <f t="shared" si="243"/>
        <v/>
      </c>
      <c r="Y190" s="75" t="str">
        <f t="shared" si="244"/>
        <v/>
      </c>
      <c r="Z190" s="75" t="str">
        <f t="shared" si="245"/>
        <v/>
      </c>
      <c r="AA190" s="128" t="str">
        <f t="shared" si="246"/>
        <v/>
      </c>
      <c r="AB190" s="245">
        <f t="shared" si="259"/>
        <v>0</v>
      </c>
      <c r="AD190" s="129" t="str">
        <f t="shared" si="247"/>
        <v/>
      </c>
      <c r="AE190" s="75" t="str">
        <f t="shared" si="248"/>
        <v/>
      </c>
      <c r="AF190" s="75" t="str">
        <f t="shared" si="249"/>
        <v/>
      </c>
      <c r="AG190" s="128" t="str">
        <f t="shared" si="250"/>
        <v/>
      </c>
      <c r="AH190" s="245">
        <f t="shared" si="260"/>
        <v>0</v>
      </c>
      <c r="AI190" s="245">
        <f t="shared" si="261"/>
        <v>0</v>
      </c>
      <c r="AK190" s="129"/>
      <c r="AL190" s="75"/>
      <c r="AM190" s="75"/>
      <c r="AN190" s="131"/>
      <c r="AO190" s="75">
        <f t="shared" si="262"/>
        <v>0</v>
      </c>
      <c r="AP190" s="75">
        <f t="shared" si="263"/>
        <v>0</v>
      </c>
      <c r="AQ190" s="75">
        <f t="shared" si="264"/>
        <v>0</v>
      </c>
      <c r="AR190" s="128">
        <f t="shared" si="265"/>
        <v>0</v>
      </c>
      <c r="AS190" s="245">
        <f t="shared" si="234"/>
        <v>0</v>
      </c>
      <c r="AU190" s="129"/>
      <c r="AV190" s="75"/>
      <c r="AW190" s="75"/>
      <c r="AX190" s="75"/>
      <c r="AY190" s="75"/>
      <c r="AZ190" s="75"/>
      <c r="BA190" s="75"/>
      <c r="BB190" s="75"/>
      <c r="BC190" s="128"/>
      <c r="BE190" s="129"/>
      <c r="BF190" s="75"/>
      <c r="BG190" s="75"/>
      <c r="BH190" s="75"/>
      <c r="BI190" s="75"/>
      <c r="BJ190" s="75"/>
      <c r="BK190" s="75"/>
      <c r="BL190" s="75"/>
      <c r="BM190" s="128"/>
      <c r="BO190" s="129" t="str">
        <f t="shared" si="255"/>
        <v/>
      </c>
      <c r="BP190" s="128" t="str">
        <f t="shared" si="256"/>
        <v/>
      </c>
      <c r="BQ190" s="128" t="str">
        <f t="shared" si="257"/>
        <v/>
      </c>
      <c r="BS190" s="212"/>
      <c r="BT190" s="208"/>
      <c r="BU190" s="208"/>
      <c r="BV190" s="204"/>
    </row>
    <row r="191" spans="1:74" ht="24" customHeight="1">
      <c r="A191" s="129" t="s">
        <v>400</v>
      </c>
      <c r="B191" s="345" t="s">
        <v>405</v>
      </c>
      <c r="C191" s="130">
        <v>3</v>
      </c>
      <c r="D191" s="72" t="str">
        <f t="shared" si="241"/>
        <v/>
      </c>
      <c r="E191" s="279"/>
      <c r="F191" s="280"/>
      <c r="G191" s="157"/>
      <c r="H191" s="157"/>
      <c r="I191" s="157"/>
      <c r="J191" s="158"/>
      <c r="K191" s="75" t="str">
        <f t="shared" si="251"/>
        <v/>
      </c>
      <c r="L191" s="75" t="str">
        <f t="shared" si="252"/>
        <v/>
      </c>
      <c r="M191" s="75" t="str">
        <f t="shared" si="253"/>
        <v/>
      </c>
      <c r="N191" s="131" t="str">
        <f t="shared" si="254"/>
        <v/>
      </c>
      <c r="O191" s="240"/>
      <c r="P191" s="240"/>
      <c r="Q191" s="240"/>
      <c r="R191" s="240"/>
      <c r="T191" s="129" t="str">
        <f t="shared" si="242"/>
        <v/>
      </c>
      <c r="U191" s="128" t="str">
        <f t="shared" si="239"/>
        <v/>
      </c>
      <c r="V191" s="245">
        <f t="shared" si="258"/>
        <v>0</v>
      </c>
      <c r="X191" s="129" t="str">
        <f t="shared" si="243"/>
        <v/>
      </c>
      <c r="Y191" s="75" t="str">
        <f t="shared" si="244"/>
        <v/>
      </c>
      <c r="Z191" s="75" t="str">
        <f t="shared" si="245"/>
        <v/>
      </c>
      <c r="AA191" s="128" t="str">
        <f t="shared" si="246"/>
        <v/>
      </c>
      <c r="AB191" s="245">
        <f t="shared" si="259"/>
        <v>0</v>
      </c>
      <c r="AD191" s="129" t="str">
        <f t="shared" si="247"/>
        <v/>
      </c>
      <c r="AE191" s="75" t="str">
        <f t="shared" si="248"/>
        <v/>
      </c>
      <c r="AF191" s="75" t="str">
        <f t="shared" si="249"/>
        <v/>
      </c>
      <c r="AG191" s="128" t="str">
        <f t="shared" si="250"/>
        <v/>
      </c>
      <c r="AH191" s="245">
        <f t="shared" si="260"/>
        <v>0</v>
      </c>
      <c r="AI191" s="245">
        <f t="shared" si="261"/>
        <v>0</v>
      </c>
      <c r="AK191" s="129"/>
      <c r="AL191" s="75"/>
      <c r="AM191" s="75"/>
      <c r="AN191" s="131"/>
      <c r="AO191" s="75">
        <f t="shared" si="262"/>
        <v>0</v>
      </c>
      <c r="AP191" s="75">
        <f t="shared" si="263"/>
        <v>0</v>
      </c>
      <c r="AQ191" s="75">
        <f t="shared" si="264"/>
        <v>0</v>
      </c>
      <c r="AR191" s="128">
        <f t="shared" si="265"/>
        <v>0</v>
      </c>
      <c r="AS191" s="245">
        <f t="shared" si="234"/>
        <v>0</v>
      </c>
      <c r="AU191" s="129"/>
      <c r="AV191" s="75"/>
      <c r="AW191" s="75"/>
      <c r="AX191" s="75"/>
      <c r="AY191" s="75"/>
      <c r="AZ191" s="75"/>
      <c r="BA191" s="75"/>
      <c r="BB191" s="75"/>
      <c r="BC191" s="128"/>
      <c r="BE191" s="129"/>
      <c r="BF191" s="75"/>
      <c r="BG191" s="75"/>
      <c r="BH191" s="75"/>
      <c r="BI191" s="75"/>
      <c r="BJ191" s="75"/>
      <c r="BK191" s="75"/>
      <c r="BL191" s="75"/>
      <c r="BM191" s="128"/>
      <c r="BO191" s="129" t="str">
        <f t="shared" si="255"/>
        <v/>
      </c>
      <c r="BP191" s="128" t="str">
        <f t="shared" si="256"/>
        <v/>
      </c>
      <c r="BQ191" s="128" t="str">
        <f t="shared" si="257"/>
        <v/>
      </c>
      <c r="BS191" s="212"/>
      <c r="BT191" s="208"/>
      <c r="BU191" s="208"/>
      <c r="BV191" s="204"/>
    </row>
    <row r="192" spans="1:74">
      <c r="A192" s="129"/>
      <c r="B192" s="345"/>
      <c r="C192" s="130"/>
      <c r="D192" s="72"/>
      <c r="E192" s="279"/>
      <c r="F192" s="280"/>
      <c r="G192" s="157"/>
      <c r="H192" s="157"/>
      <c r="I192" s="157"/>
      <c r="J192" s="158"/>
      <c r="K192" s="75"/>
      <c r="L192" s="75"/>
      <c r="M192" s="75"/>
      <c r="N192" s="131"/>
      <c r="O192" s="240"/>
      <c r="P192" s="240"/>
      <c r="Q192" s="240"/>
      <c r="R192" s="240"/>
      <c r="T192" s="129"/>
      <c r="U192" s="128"/>
      <c r="V192" s="245"/>
      <c r="X192" s="129"/>
      <c r="Y192" s="75"/>
      <c r="Z192" s="75"/>
      <c r="AA192" s="128"/>
      <c r="AB192" s="245"/>
      <c r="AD192" s="129"/>
      <c r="AE192" s="75"/>
      <c r="AF192" s="75"/>
      <c r="AG192" s="128"/>
      <c r="AH192" s="245"/>
      <c r="AI192" s="245"/>
      <c r="AK192" s="129"/>
      <c r="AL192" s="75"/>
      <c r="AM192" s="75"/>
      <c r="AN192" s="131"/>
      <c r="AO192" s="75"/>
      <c r="AP192" s="75"/>
      <c r="AQ192" s="75"/>
      <c r="AR192" s="128"/>
      <c r="AS192" s="245"/>
      <c r="AU192" s="129"/>
      <c r="AV192" s="75"/>
      <c r="AW192" s="75"/>
      <c r="AX192" s="75"/>
      <c r="AY192" s="75"/>
      <c r="AZ192" s="75"/>
      <c r="BA192" s="75"/>
      <c r="BB192" s="75"/>
      <c r="BC192" s="128"/>
      <c r="BE192" s="129"/>
      <c r="BF192" s="75"/>
      <c r="BG192" s="75"/>
      <c r="BH192" s="75"/>
      <c r="BI192" s="75"/>
      <c r="BJ192" s="75"/>
      <c r="BK192" s="75"/>
      <c r="BL192" s="75"/>
      <c r="BM192" s="128"/>
      <c r="BO192" s="129"/>
      <c r="BP192" s="128"/>
      <c r="BQ192" s="128"/>
      <c r="BS192" s="212"/>
      <c r="BT192" s="208"/>
      <c r="BU192" s="208"/>
      <c r="BV192" s="204"/>
    </row>
    <row r="193" spans="1:74">
      <c r="A193" s="114" t="s">
        <v>534</v>
      </c>
      <c r="B193" s="345"/>
      <c r="C193" s="130"/>
      <c r="D193" s="72"/>
      <c r="E193" s="279"/>
      <c r="F193" s="280"/>
      <c r="G193" s="157"/>
      <c r="H193" s="157"/>
      <c r="I193" s="157"/>
      <c r="J193" s="158"/>
      <c r="K193" s="75"/>
      <c r="L193" s="75"/>
      <c r="M193" s="75"/>
      <c r="N193" s="131"/>
      <c r="O193" s="240"/>
      <c r="P193" s="240"/>
      <c r="Q193" s="240"/>
      <c r="R193" s="240"/>
      <c r="T193" s="129"/>
      <c r="U193" s="128"/>
      <c r="V193" s="245"/>
      <c r="X193" s="129"/>
      <c r="Y193" s="75"/>
      <c r="Z193" s="75"/>
      <c r="AA193" s="128"/>
      <c r="AB193" s="245"/>
      <c r="AD193" s="129"/>
      <c r="AE193" s="75"/>
      <c r="AF193" s="75"/>
      <c r="AG193" s="128"/>
      <c r="AH193" s="245"/>
      <c r="AI193" s="245"/>
      <c r="AK193" s="129"/>
      <c r="AL193" s="75"/>
      <c r="AM193" s="75"/>
      <c r="AN193" s="131"/>
      <c r="AO193" s="75"/>
      <c r="AP193" s="75"/>
      <c r="AQ193" s="75"/>
      <c r="AR193" s="128"/>
      <c r="AS193" s="245"/>
      <c r="AU193" s="129"/>
      <c r="AV193" s="75"/>
      <c r="AW193" s="75"/>
      <c r="AX193" s="75"/>
      <c r="AY193" s="75"/>
      <c r="AZ193" s="75"/>
      <c r="BA193" s="75"/>
      <c r="BB193" s="75"/>
      <c r="BC193" s="128"/>
      <c r="BE193" s="129"/>
      <c r="BF193" s="75"/>
      <c r="BG193" s="75"/>
      <c r="BH193" s="75"/>
      <c r="BI193" s="75"/>
      <c r="BJ193" s="75"/>
      <c r="BK193" s="75"/>
      <c r="BL193" s="75"/>
      <c r="BM193" s="128"/>
      <c r="BO193" s="129"/>
      <c r="BP193" s="128"/>
      <c r="BQ193" s="128"/>
      <c r="BS193" s="212"/>
      <c r="BT193" s="208"/>
      <c r="BU193" s="208"/>
      <c r="BV193" s="204"/>
    </row>
    <row r="194" spans="1:74" ht="23.25" customHeight="1">
      <c r="A194" s="129" t="s">
        <v>535</v>
      </c>
      <c r="B194" s="263" t="s">
        <v>538</v>
      </c>
      <c r="C194" s="130">
        <v>1</v>
      </c>
      <c r="D194" s="72"/>
      <c r="E194" s="85"/>
      <c r="F194" s="281"/>
      <c r="J194" s="136"/>
      <c r="K194" s="75" t="str">
        <f t="shared" ref="K194:N196" si="266">IF(AK194="Y", $BQ194, "")</f>
        <v/>
      </c>
      <c r="L194" t="str">
        <f t="shared" si="266"/>
        <v/>
      </c>
      <c r="M194" t="str">
        <f t="shared" si="266"/>
        <v/>
      </c>
      <c r="N194" s="136" t="str">
        <f t="shared" si="266"/>
        <v/>
      </c>
      <c r="O194" s="269"/>
      <c r="P194" s="270"/>
      <c r="Q194" s="270" t="str">
        <f>IF(AND(E194="", F194=""), "", "Please describe the actions being taken to achieve the Implementation of this practice here")</f>
        <v/>
      </c>
      <c r="R194" s="110" t="str">
        <f>IF(OR(K194="E", K194="I &amp; E", L194="E", L194="I &amp; E", M194="E", M194="I &amp; E", N194="E", N194="I &amp; E"), "Please describe the endorsing actions taken for this practice here", "")</f>
        <v/>
      </c>
      <c r="T194" s="111" t="str">
        <f t="shared" ref="T194:U196" si="267">IF(E194="", "", IF(E194&lt;DATE(YEAR(Application_Date)+3,MONTH(Application_Date),DAY(Application_Date)), "Y", "N"))</f>
        <v/>
      </c>
      <c r="U194" s="110" t="str">
        <f t="shared" si="267"/>
        <v/>
      </c>
      <c r="V194" s="245">
        <f>IF(SUM(AB194, AH194)=0, IF(NOT(OR(T194="Y", U194="Y")), 0, 1), 0)</f>
        <v>0</v>
      </c>
      <c r="X194" s="129" t="str">
        <f t="shared" ref="X194:AA196" si="268">IF(NOT(ISERROR(SEARCH("I", K194))), IF(AND(ISERROR(SEARCH("I", G194)), ISERROR(SEARCH("I", $G194))), "N", "Y"), "")</f>
        <v/>
      </c>
      <c r="Y194" s="75" t="str">
        <f t="shared" si="268"/>
        <v/>
      </c>
      <c r="Z194" s="75" t="str">
        <f t="shared" si="268"/>
        <v/>
      </c>
      <c r="AA194" s="128" t="str">
        <f t="shared" si="268"/>
        <v/>
      </c>
      <c r="AB194" s="245">
        <f>IF(OR(NOT(ISERROR(SEARCH("I", G194))),NOT(ISERROR(SEARCH("I", H194))), NOT(ISERROR(SEARCH("I", I194))), NOT(ISERROR(SEARCH("I", J194)))), 1, 0)</f>
        <v>0</v>
      </c>
      <c r="AD194" s="129" t="str">
        <f t="shared" ref="AD194:AG196" si="269">IF(NOT(ISERROR(SEARCH("E", K194))), IF(AND(ISERROR(SEARCH("E", G194)), ISERROR(SEARCH("E", $G194))), "N", "Y"), "")</f>
        <v/>
      </c>
      <c r="AE194" s="75" t="str">
        <f t="shared" si="269"/>
        <v/>
      </c>
      <c r="AF194" s="75" t="str">
        <f t="shared" si="269"/>
        <v/>
      </c>
      <c r="AG194" s="128" t="str">
        <f t="shared" si="269"/>
        <v/>
      </c>
      <c r="AH194" s="245">
        <f>IF(OR(NOT(ISERROR(SEARCH("E", G194))),NOT(ISERROR(SEARCH("E", H194))), NOT(ISERROR(SEARCH("E", I194))), NOT(ISERROR(SEARCH("E", J194)))), IF(AB194=1, 0, 1), 0)</f>
        <v>0</v>
      </c>
      <c r="AI194" s="245">
        <f>IF(OR(NOT(ISERROR(SEARCH("E", G194))),NOT(ISERROR(SEARCH("E", H194))), NOT(ISERROR(SEARCH("E", I194))), NOT(ISERROR(SEARCH("E", J194)))), IF(AB194=1, 0, 1), 0)</f>
        <v>0</v>
      </c>
      <c r="AK194" s="129"/>
      <c r="AL194" s="75"/>
      <c r="AM194" s="75"/>
      <c r="AN194" s="131"/>
      <c r="AO194" s="75">
        <f t="shared" ref="AO194:AQ196" si="270">IF(OR(AND($T194&lt;&gt;"Y", X194="N"), AND($U194&lt;&gt;"Y", AD194="N")), 1, 0)</f>
        <v>0</v>
      </c>
      <c r="AP194" s="75">
        <f t="shared" si="270"/>
        <v>0</v>
      </c>
      <c r="AQ194" s="75">
        <f t="shared" si="270"/>
        <v>0</v>
      </c>
      <c r="AR194" s="128">
        <f>IF(OR(AND($T194&lt;&gt;"Y", AA194="N"), AND($U194="", AG194="N")), 1, 0)</f>
        <v>0</v>
      </c>
      <c r="AS194" s="245">
        <f>IF(SUM(AO194:AR194)&gt;0, 1, 0)</f>
        <v>0</v>
      </c>
      <c r="AU194" s="129"/>
      <c r="AV194" s="75"/>
      <c r="AW194" s="75"/>
      <c r="AX194" s="75"/>
      <c r="AY194" s="75"/>
      <c r="AZ194" s="75"/>
      <c r="BA194" s="75"/>
      <c r="BB194" s="75"/>
      <c r="BC194" s="128"/>
      <c r="BE194" s="129"/>
      <c r="BF194" s="75"/>
      <c r="BG194" s="75"/>
      <c r="BH194" s="75"/>
      <c r="BI194" s="75"/>
      <c r="BJ194" s="75"/>
      <c r="BK194" s="75"/>
      <c r="BL194" s="75"/>
      <c r="BM194" s="128"/>
      <c r="BO194" s="129" t="str">
        <f>IF(OR(AND(AU194="I", OR(Physical_Building="Y", Physical_Building="Partial")),AND(AV194="I", OR(ME_Plant="Y", ME_Plant="Partial")), AND(AW194="I", OR(Data_Floor="Y", Data_Floor="Partial")), AND(AX194="I", OR(Racks="Y", Racks="Partial")), AND(AY194="I", OR(IT_Equipment="Y", IT_Equipment="Partial")), AND(AZ194="I", OR(Operating_System="Y", Operating_System="Partial")), AND(BA194="I", OR(Software="Y", Software="Partial")), AND(BB194="I", OR(Business_Process="Y", Business_Process="Partial")), AND(BC194="I", Full_Control="Y")), "I", "")</f>
        <v/>
      </c>
      <c r="BP194" s="128" t="str">
        <f>IF(OR(AND(BE194="E", OR(Physical_Building="N", Physical_Building="Partial")),AND(BF194="E", OR(ME_Plant="N", ME_Plant="Partial")), AND(BG194="E", OR(Data_Floor="N", Data_Floor="Partial")), AND(BH194="E", OR(Racks="N", Racks="Partial")), AND(BI194="E", OR(IT_Equipment="N", IT_Equipment="Partial")), AND(BJ194="E", OR(Operating_System="N", Operating_System="Partial")), AND(BK194="E", OR(Software="N", Software="Partial")), AND(BL194="E", OR(Business_Process="N", Business_Process="Partial")), AND(BM194="E", Full_Control="N")), "E", "")</f>
        <v/>
      </c>
      <c r="BQ194" s="128" t="str">
        <f>IF(BO194="I",IF(BP194="E","I &amp; E","I"),IF(BP194="E","E",""))</f>
        <v/>
      </c>
      <c r="BS194" s="212"/>
      <c r="BT194" s="208"/>
      <c r="BU194" s="208"/>
      <c r="BV194" s="204" t="s">
        <v>26</v>
      </c>
    </row>
    <row r="195" spans="1:74" ht="21.75" customHeight="1">
      <c r="A195" s="129" t="s">
        <v>536</v>
      </c>
      <c r="B195" t="s">
        <v>539</v>
      </c>
      <c r="C195" s="130">
        <v>2</v>
      </c>
      <c r="D195" s="72"/>
      <c r="E195" s="85"/>
      <c r="F195" s="281"/>
      <c r="J195" s="136"/>
      <c r="K195" s="75" t="str">
        <f t="shared" si="266"/>
        <v/>
      </c>
      <c r="L195" t="str">
        <f t="shared" si="266"/>
        <v/>
      </c>
      <c r="M195" t="str">
        <f t="shared" si="266"/>
        <v/>
      </c>
      <c r="N195" s="136" t="str">
        <f t="shared" si="266"/>
        <v/>
      </c>
      <c r="O195" s="269"/>
      <c r="P195" s="270"/>
      <c r="Q195" s="270" t="str">
        <f>IF(AND(E195="", F195=""), "", "Please describe the actions being taken to achieve the Implementation of this practice here")</f>
        <v/>
      </c>
      <c r="R195" s="110" t="str">
        <f>IF(OR(K195="E", K195="I &amp; E", L195="E", L195="I &amp; E", M195="E", M195="I &amp; E", N195="E", N195="I &amp; E"), "Please describe the endorsing actions taken for this practice here", "")</f>
        <v/>
      </c>
      <c r="T195" s="111" t="str">
        <f t="shared" si="267"/>
        <v/>
      </c>
      <c r="U195" s="110" t="str">
        <f t="shared" si="267"/>
        <v/>
      </c>
      <c r="V195" s="245">
        <f>IF(SUM(AB195, AH195)=0, IF(NOT(OR(T195="Y", U195="Y")), 0, 1), 0)</f>
        <v>0</v>
      </c>
      <c r="X195" s="129" t="str">
        <f t="shared" si="268"/>
        <v/>
      </c>
      <c r="Y195" s="75" t="str">
        <f t="shared" si="268"/>
        <v/>
      </c>
      <c r="Z195" s="75" t="str">
        <f t="shared" si="268"/>
        <v/>
      </c>
      <c r="AA195" s="128" t="str">
        <f t="shared" si="268"/>
        <v/>
      </c>
      <c r="AB195" s="245">
        <f>IF(OR(NOT(ISERROR(SEARCH("I", G195))),NOT(ISERROR(SEARCH("I", H195))), NOT(ISERROR(SEARCH("I", I195))), NOT(ISERROR(SEARCH("I", J195)))), 1, 0)</f>
        <v>0</v>
      </c>
      <c r="AD195" s="129" t="str">
        <f t="shared" si="269"/>
        <v/>
      </c>
      <c r="AE195" s="75" t="str">
        <f t="shared" si="269"/>
        <v/>
      </c>
      <c r="AF195" s="75" t="str">
        <f t="shared" si="269"/>
        <v/>
      </c>
      <c r="AG195" s="128" t="str">
        <f t="shared" si="269"/>
        <v/>
      </c>
      <c r="AH195" s="245">
        <f>IF(OR(NOT(ISERROR(SEARCH("E", G195))),NOT(ISERROR(SEARCH("E", H195))), NOT(ISERROR(SEARCH("E", I195))), NOT(ISERROR(SEARCH("E", J195)))), IF(AB195=1, 0, 1), 0)</f>
        <v>0</v>
      </c>
      <c r="AI195" s="245">
        <f>IF(OR(NOT(ISERROR(SEARCH("E", G195))),NOT(ISERROR(SEARCH("E", H195))), NOT(ISERROR(SEARCH("E", I195))), NOT(ISERROR(SEARCH("E", J195)))), IF(AB195=1, 0, 1), 0)</f>
        <v>0</v>
      </c>
      <c r="AK195" s="129"/>
      <c r="AL195" s="75"/>
      <c r="AM195" s="75"/>
      <c r="AN195" s="131"/>
      <c r="AO195" s="75">
        <f t="shared" si="270"/>
        <v>0</v>
      </c>
      <c r="AP195" s="75">
        <f t="shared" si="270"/>
        <v>0</v>
      </c>
      <c r="AQ195" s="75">
        <f t="shared" si="270"/>
        <v>0</v>
      </c>
      <c r="AR195" s="128">
        <f>IF(OR(AND($T195&lt;&gt;"Y", AA195="N"), AND($U195="", AG195="N")), 1, 0)</f>
        <v>0</v>
      </c>
      <c r="AS195" s="245">
        <f>IF(SUM(AO195:AR195)&gt;0, 1, 0)</f>
        <v>0</v>
      </c>
      <c r="AU195" s="129"/>
      <c r="AV195" s="75"/>
      <c r="AW195" s="75"/>
      <c r="AX195" s="75"/>
      <c r="AY195" s="75"/>
      <c r="AZ195" s="75"/>
      <c r="BA195" s="75"/>
      <c r="BB195" s="75"/>
      <c r="BC195" s="128"/>
      <c r="BE195" s="129"/>
      <c r="BF195" s="75"/>
      <c r="BG195" s="75"/>
      <c r="BH195" s="75"/>
      <c r="BI195" s="75"/>
      <c r="BJ195" s="75"/>
      <c r="BK195" s="75"/>
      <c r="BL195" s="75"/>
      <c r="BM195" s="128"/>
      <c r="BO195" s="129" t="str">
        <f>IF(OR(AND(AU195="I", OR(Physical_Building="Y", Physical_Building="Partial")),AND(AV195="I", OR(ME_Plant="Y", ME_Plant="Partial")), AND(AW195="I", OR(Data_Floor="Y", Data_Floor="Partial")), AND(AX195="I", OR(Racks="Y", Racks="Partial")), AND(AY195="I", OR(IT_Equipment="Y", IT_Equipment="Partial")), AND(AZ195="I", OR(Operating_System="Y", Operating_System="Partial")), AND(BA195="I", OR(Software="Y", Software="Partial")), AND(BB195="I", OR(Business_Process="Y", Business_Process="Partial")), AND(BC195="I", Full_Control="Y")), "I", "")</f>
        <v/>
      </c>
      <c r="BP195" s="128" t="str">
        <f>IF(OR(AND(BE195="E", OR(Physical_Building="N", Physical_Building="Partial")),AND(BF195="E", OR(ME_Plant="N", ME_Plant="Partial")), AND(BG195="E", OR(Data_Floor="N", Data_Floor="Partial")), AND(BH195="E", OR(Racks="N", Racks="Partial")), AND(BI195="E", OR(IT_Equipment="N", IT_Equipment="Partial")), AND(BJ195="E", OR(Operating_System="N", Operating_System="Partial")), AND(BK195="E", OR(Software="N", Software="Partial")), AND(BL195="E", OR(Business_Process="N", Business_Process="Partial")), AND(BM195="E", Full_Control="N")), "E", "")</f>
        <v/>
      </c>
      <c r="BQ195" s="128" t="str">
        <f>IF(BO195="I",IF(BP195="E","I &amp; E","I"),IF(BP195="E","E",""))</f>
        <v/>
      </c>
      <c r="BS195" s="212"/>
      <c r="BT195" s="208"/>
      <c r="BU195" s="208"/>
      <c r="BV195" s="204" t="s">
        <v>26</v>
      </c>
    </row>
    <row r="196" spans="1:74" ht="27.75" customHeight="1">
      <c r="A196" s="129" t="s">
        <v>537</v>
      </c>
      <c r="B196" s="263" t="s">
        <v>540</v>
      </c>
      <c r="C196" s="130">
        <v>2</v>
      </c>
      <c r="D196" s="72"/>
      <c r="E196" s="85"/>
      <c r="F196" s="281"/>
      <c r="J196" s="136"/>
      <c r="K196" s="75" t="str">
        <f t="shared" si="266"/>
        <v/>
      </c>
      <c r="L196" t="str">
        <f t="shared" si="266"/>
        <v/>
      </c>
      <c r="M196" t="str">
        <f t="shared" si="266"/>
        <v/>
      </c>
      <c r="N196" s="136" t="str">
        <f t="shared" si="266"/>
        <v/>
      </c>
      <c r="O196" s="269"/>
      <c r="P196" s="270"/>
      <c r="Q196" s="270" t="str">
        <f>IF(AND(E196="", F196=""), "", "Please describe the actions being taken to achieve the Implementation of this practice here")</f>
        <v/>
      </c>
      <c r="R196" s="110" t="str">
        <f>IF(OR(K196="E", K196="I &amp; E", L196="E", L196="I &amp; E", M196="E", M196="I &amp; E", N196="E", N196="I &amp; E"), "Please describe the endorsing actions taken for this practice here", "")</f>
        <v/>
      </c>
      <c r="T196" s="111" t="str">
        <f t="shared" si="267"/>
        <v/>
      </c>
      <c r="U196" s="110" t="str">
        <f t="shared" si="267"/>
        <v/>
      </c>
      <c r="V196" s="245">
        <f>IF(SUM(AB196, AH196)=0, IF(NOT(OR(T196="Y", U196="Y")), 0, 1), 0)</f>
        <v>0</v>
      </c>
      <c r="X196" s="129" t="str">
        <f t="shared" si="268"/>
        <v/>
      </c>
      <c r="Y196" s="75" t="str">
        <f t="shared" si="268"/>
        <v/>
      </c>
      <c r="Z196" s="75" t="str">
        <f t="shared" si="268"/>
        <v/>
      </c>
      <c r="AA196" s="128" t="str">
        <f t="shared" si="268"/>
        <v/>
      </c>
      <c r="AB196" s="245">
        <f>IF(OR(NOT(ISERROR(SEARCH("I", G196))),NOT(ISERROR(SEARCH("I", H196))), NOT(ISERROR(SEARCH("I", I196))), NOT(ISERROR(SEARCH("I", J196)))), 1, 0)</f>
        <v>0</v>
      </c>
      <c r="AD196" s="129" t="str">
        <f t="shared" si="269"/>
        <v/>
      </c>
      <c r="AE196" s="75" t="str">
        <f t="shared" si="269"/>
        <v/>
      </c>
      <c r="AF196" s="75" t="str">
        <f t="shared" si="269"/>
        <v/>
      </c>
      <c r="AG196" s="128" t="str">
        <f t="shared" si="269"/>
        <v/>
      </c>
      <c r="AH196" s="245">
        <f>IF(OR(NOT(ISERROR(SEARCH("E", G196))),NOT(ISERROR(SEARCH("E", H196))), NOT(ISERROR(SEARCH("E", I196))), NOT(ISERROR(SEARCH("E", J196)))), IF(AB196=1, 0, 1), 0)</f>
        <v>0</v>
      </c>
      <c r="AI196" s="245">
        <f>IF(OR(NOT(ISERROR(SEARCH("E", G196))),NOT(ISERROR(SEARCH("E", H196))), NOT(ISERROR(SEARCH("E", I196))), NOT(ISERROR(SEARCH("E", J196)))), IF(AB196=1, 0, 1), 0)</f>
        <v>0</v>
      </c>
      <c r="AK196" s="129"/>
      <c r="AL196" s="75"/>
      <c r="AM196" s="75"/>
      <c r="AN196" s="131"/>
      <c r="AO196" s="75">
        <f t="shared" si="270"/>
        <v>0</v>
      </c>
      <c r="AP196" s="75">
        <f t="shared" si="270"/>
        <v>0</v>
      </c>
      <c r="AQ196" s="75">
        <f t="shared" si="270"/>
        <v>0</v>
      </c>
      <c r="AR196" s="128">
        <f>IF(OR(AND($T196&lt;&gt;"Y", AA196="N"), AND($U196="", AG196="N")), 1, 0)</f>
        <v>0</v>
      </c>
      <c r="AS196" s="245">
        <f>IF(SUM(AO196:AR196)&gt;0, 1, 0)</f>
        <v>0</v>
      </c>
      <c r="AU196" s="129"/>
      <c r="AV196" s="75"/>
      <c r="AW196" s="75"/>
      <c r="AX196" s="75"/>
      <c r="AY196" s="75"/>
      <c r="AZ196" s="75"/>
      <c r="BA196" s="75"/>
      <c r="BB196" s="75"/>
      <c r="BC196" s="128"/>
      <c r="BE196" s="129"/>
      <c r="BF196" s="75"/>
      <c r="BG196" s="75"/>
      <c r="BH196" s="75"/>
      <c r="BI196" s="75"/>
      <c r="BJ196" s="75"/>
      <c r="BK196" s="75"/>
      <c r="BL196" s="75"/>
      <c r="BM196" s="128"/>
      <c r="BO196" s="129" t="str">
        <f>IF(OR(AND(AU196="I", OR(Physical_Building="Y", Physical_Building="Partial")),AND(AV196="I", OR(ME_Plant="Y", ME_Plant="Partial")), AND(AW196="I", OR(Data_Floor="Y", Data_Floor="Partial")), AND(AX196="I", OR(Racks="Y", Racks="Partial")), AND(AY196="I", OR(IT_Equipment="Y", IT_Equipment="Partial")), AND(AZ196="I", OR(Operating_System="Y", Operating_System="Partial")), AND(BA196="I", OR(Software="Y", Software="Partial")), AND(BB196="I", OR(Business_Process="Y", Business_Process="Partial")), AND(BC196="I", Full_Control="Y")), "I", "")</f>
        <v/>
      </c>
      <c r="BP196" s="128" t="str">
        <f>IF(OR(AND(BE196="E", OR(Physical_Building="N", Physical_Building="Partial")),AND(BF196="E", OR(ME_Plant="N", ME_Plant="Partial")), AND(BG196="E", OR(Data_Floor="N", Data_Floor="Partial")), AND(BH196="E", OR(Racks="N", Racks="Partial")), AND(BI196="E", OR(IT_Equipment="N", IT_Equipment="Partial")), AND(BJ196="E", OR(Operating_System="N", Operating_System="Partial")), AND(BK196="E", OR(Software="N", Software="Partial")), AND(BL196="E", OR(Business_Process="N", Business_Process="Partial")), AND(BM196="E", Full_Control="N")), "E", "")</f>
        <v/>
      </c>
      <c r="BQ196" s="128" t="str">
        <f>IF(BO196="I",IF(BP196="E","I &amp; E","I"),IF(BP196="E","E",""))</f>
        <v/>
      </c>
      <c r="BS196" s="212"/>
      <c r="BT196" s="208"/>
      <c r="BU196" s="208"/>
      <c r="BV196" s="204" t="s">
        <v>26</v>
      </c>
    </row>
    <row r="197" spans="1:74">
      <c r="A197" s="129"/>
      <c r="B197" s="345"/>
      <c r="C197" s="130"/>
      <c r="D197" s="72" t="str">
        <f t="shared" si="241"/>
        <v/>
      </c>
      <c r="E197" s="279"/>
      <c r="F197" s="280"/>
      <c r="G197" s="157"/>
      <c r="H197" s="157"/>
      <c r="I197" s="157"/>
      <c r="J197" s="158"/>
      <c r="K197" s="75" t="str">
        <f t="shared" si="251"/>
        <v/>
      </c>
      <c r="L197" s="75" t="str">
        <f t="shared" si="252"/>
        <v/>
      </c>
      <c r="M197" s="75" t="str">
        <f t="shared" si="253"/>
        <v/>
      </c>
      <c r="N197" s="131" t="str">
        <f t="shared" si="254"/>
        <v/>
      </c>
      <c r="O197" s="240"/>
      <c r="P197" s="240"/>
      <c r="Q197" s="240"/>
      <c r="R197" s="240"/>
      <c r="T197" s="129" t="str">
        <f t="shared" si="242"/>
        <v/>
      </c>
      <c r="U197" s="128" t="str">
        <f t="shared" si="239"/>
        <v/>
      </c>
      <c r="V197" s="245"/>
      <c r="X197" s="129" t="str">
        <f t="shared" si="243"/>
        <v/>
      </c>
      <c r="Y197" s="75" t="str">
        <f t="shared" si="244"/>
        <v/>
      </c>
      <c r="Z197" s="75" t="str">
        <f t="shared" si="245"/>
        <v/>
      </c>
      <c r="AA197" s="128" t="str">
        <f t="shared" si="246"/>
        <v/>
      </c>
      <c r="AB197" s="245"/>
      <c r="AD197" s="129" t="str">
        <f t="shared" si="247"/>
        <v/>
      </c>
      <c r="AE197" s="75" t="str">
        <f t="shared" si="248"/>
        <v/>
      </c>
      <c r="AF197" s="75" t="str">
        <f t="shared" si="249"/>
        <v/>
      </c>
      <c r="AG197" s="128" t="str">
        <f t="shared" si="250"/>
        <v/>
      </c>
      <c r="AH197" s="245"/>
      <c r="AI197" s="245"/>
      <c r="AK197" s="129"/>
      <c r="AL197" s="75"/>
      <c r="AM197" s="75"/>
      <c r="AN197" s="131"/>
      <c r="AO197" s="75"/>
      <c r="AP197" s="75"/>
      <c r="AQ197" s="75"/>
      <c r="AR197" s="128"/>
      <c r="AS197" s="245"/>
      <c r="AU197" s="129"/>
      <c r="AV197" s="75"/>
      <c r="AW197" s="75"/>
      <c r="AX197" s="75"/>
      <c r="AY197" s="75"/>
      <c r="AZ197" s="75"/>
      <c r="BA197" s="75"/>
      <c r="BB197" s="75"/>
      <c r="BC197" s="128"/>
      <c r="BE197" s="129"/>
      <c r="BF197" s="75"/>
      <c r="BG197" s="75"/>
      <c r="BH197" s="75"/>
      <c r="BI197" s="75"/>
      <c r="BJ197" s="75"/>
      <c r="BK197" s="75"/>
      <c r="BL197" s="75"/>
      <c r="BM197" s="128"/>
      <c r="BO197" s="129" t="str">
        <f t="shared" si="255"/>
        <v/>
      </c>
      <c r="BP197" s="128" t="str">
        <f t="shared" si="256"/>
        <v/>
      </c>
      <c r="BQ197" s="128" t="str">
        <f t="shared" si="257"/>
        <v/>
      </c>
      <c r="BS197" s="212"/>
      <c r="BT197" s="208"/>
      <c r="BU197" s="208"/>
      <c r="BV197" s="204"/>
    </row>
    <row r="198" spans="1:74">
      <c r="A198" s="114" t="s">
        <v>199</v>
      </c>
      <c r="B198" s="136"/>
      <c r="C198" s="130"/>
      <c r="D198" s="72" t="str">
        <f t="shared" si="241"/>
        <v/>
      </c>
      <c r="E198" s="279"/>
      <c r="F198" s="280"/>
      <c r="G198" s="157"/>
      <c r="H198" s="157"/>
      <c r="I198" s="157"/>
      <c r="J198" s="158"/>
      <c r="K198" s="75" t="str">
        <f t="shared" si="251"/>
        <v/>
      </c>
      <c r="L198" s="75" t="str">
        <f t="shared" si="252"/>
        <v/>
      </c>
      <c r="M198" s="75" t="str">
        <f t="shared" si="253"/>
        <v/>
      </c>
      <c r="N198" s="131" t="str">
        <f t="shared" si="254"/>
        <v/>
      </c>
      <c r="O198" s="240"/>
      <c r="P198" s="240"/>
      <c r="Q198" s="240"/>
      <c r="R198" s="240"/>
      <c r="T198" s="129" t="str">
        <f t="shared" si="242"/>
        <v/>
      </c>
      <c r="U198" s="128" t="str">
        <f t="shared" si="239"/>
        <v/>
      </c>
      <c r="V198" s="245"/>
      <c r="X198" s="129" t="str">
        <f t="shared" si="243"/>
        <v/>
      </c>
      <c r="Y198" s="75" t="str">
        <f t="shared" si="244"/>
        <v/>
      </c>
      <c r="Z198" s="75" t="str">
        <f t="shared" si="245"/>
        <v/>
      </c>
      <c r="AA198" s="128" t="str">
        <f t="shared" si="246"/>
        <v/>
      </c>
      <c r="AB198" s="245"/>
      <c r="AD198" s="129" t="str">
        <f t="shared" si="247"/>
        <v/>
      </c>
      <c r="AE198" s="75" t="str">
        <f t="shared" si="248"/>
        <v/>
      </c>
      <c r="AF198" s="75" t="str">
        <f t="shared" si="249"/>
        <v/>
      </c>
      <c r="AG198" s="128" t="str">
        <f t="shared" si="250"/>
        <v/>
      </c>
      <c r="AH198" s="245"/>
      <c r="AI198" s="245"/>
      <c r="AK198" s="129"/>
      <c r="AL198" s="75"/>
      <c r="AM198" s="75"/>
      <c r="AN198" s="131"/>
      <c r="AO198" s="75"/>
      <c r="AP198" s="75"/>
      <c r="AQ198" s="75"/>
      <c r="AR198" s="128"/>
      <c r="AS198" s="245"/>
      <c r="AU198" s="129"/>
      <c r="AV198" s="75"/>
      <c r="AW198" s="75"/>
      <c r="AX198" s="75"/>
      <c r="AY198" s="75"/>
      <c r="AZ198" s="75"/>
      <c r="BA198" s="75"/>
      <c r="BB198" s="75"/>
      <c r="BC198" s="128"/>
      <c r="BE198" s="129"/>
      <c r="BF198" s="75"/>
      <c r="BG198" s="75"/>
      <c r="BH198" s="75"/>
      <c r="BI198" s="75"/>
      <c r="BJ198" s="75"/>
      <c r="BK198" s="75"/>
      <c r="BL198" s="75"/>
      <c r="BM198" s="128"/>
      <c r="BO198" s="129" t="str">
        <f t="shared" si="255"/>
        <v/>
      </c>
      <c r="BP198" s="128" t="str">
        <f t="shared" si="256"/>
        <v/>
      </c>
      <c r="BQ198" s="128" t="str">
        <f t="shared" si="257"/>
        <v/>
      </c>
      <c r="BS198" s="212"/>
      <c r="BT198" s="208"/>
      <c r="BU198" s="208"/>
      <c r="BV198" s="204"/>
    </row>
    <row r="199" spans="1:74">
      <c r="A199" s="114" t="s">
        <v>200</v>
      </c>
      <c r="B199" s="115"/>
      <c r="C199" s="116"/>
      <c r="D199" s="72" t="str">
        <f t="shared" si="241"/>
        <v/>
      </c>
      <c r="E199" s="282"/>
      <c r="F199" s="283"/>
      <c r="G199" s="154"/>
      <c r="H199" s="154"/>
      <c r="I199" s="154"/>
      <c r="J199" s="155"/>
      <c r="K199" s="117" t="str">
        <f t="shared" si="251"/>
        <v/>
      </c>
      <c r="L199" s="117" t="str">
        <f t="shared" si="252"/>
        <v/>
      </c>
      <c r="M199" s="117" t="str">
        <f t="shared" si="253"/>
        <v/>
      </c>
      <c r="N199" s="115" t="str">
        <f t="shared" si="254"/>
        <v/>
      </c>
      <c r="O199" s="240"/>
      <c r="P199" s="240"/>
      <c r="Q199" s="240"/>
      <c r="R199" s="240"/>
      <c r="T199" s="118" t="str">
        <f t="shared" si="242"/>
        <v/>
      </c>
      <c r="U199" s="119" t="str">
        <f t="shared" si="239"/>
        <v/>
      </c>
      <c r="V199" s="245"/>
      <c r="X199" s="118" t="str">
        <f t="shared" si="243"/>
        <v/>
      </c>
      <c r="Y199" s="117" t="str">
        <f t="shared" si="244"/>
        <v/>
      </c>
      <c r="Z199" s="117" t="str">
        <f t="shared" si="245"/>
        <v/>
      </c>
      <c r="AA199" s="119" t="str">
        <f t="shared" si="246"/>
        <v/>
      </c>
      <c r="AB199" s="245"/>
      <c r="AD199" s="118" t="str">
        <f t="shared" si="247"/>
        <v/>
      </c>
      <c r="AE199" s="117" t="str">
        <f t="shared" si="248"/>
        <v/>
      </c>
      <c r="AF199" s="117" t="str">
        <f t="shared" si="249"/>
        <v/>
      </c>
      <c r="AG199" s="119" t="str">
        <f t="shared" si="250"/>
        <v/>
      </c>
      <c r="AH199" s="245"/>
      <c r="AI199" s="245"/>
      <c r="AK199" s="118"/>
      <c r="AL199" s="117"/>
      <c r="AM199" s="117"/>
      <c r="AN199" s="115"/>
      <c r="AO199" s="75"/>
      <c r="AP199" s="75"/>
      <c r="AQ199" s="75"/>
      <c r="AR199" s="128"/>
      <c r="AS199" s="245"/>
      <c r="AU199" s="129"/>
      <c r="AV199" s="75"/>
      <c r="AW199" s="75"/>
      <c r="AX199" s="75"/>
      <c r="AY199" s="75"/>
      <c r="AZ199" s="75"/>
      <c r="BA199" s="75"/>
      <c r="BB199" s="75"/>
      <c r="BC199" s="128"/>
      <c r="BE199" s="129"/>
      <c r="BF199" s="75"/>
      <c r="BG199" s="75"/>
      <c r="BH199" s="75"/>
      <c r="BI199" s="75"/>
      <c r="BJ199" s="75"/>
      <c r="BK199" s="75"/>
      <c r="BL199" s="75"/>
      <c r="BM199" s="128"/>
      <c r="BO199" s="129" t="str">
        <f t="shared" si="255"/>
        <v/>
      </c>
      <c r="BP199" s="128" t="str">
        <f t="shared" si="256"/>
        <v/>
      </c>
      <c r="BQ199" s="128" t="str">
        <f t="shared" si="257"/>
        <v/>
      </c>
      <c r="BS199" s="212"/>
      <c r="BT199" s="208"/>
      <c r="BU199" s="208"/>
      <c r="BV199" s="204"/>
    </row>
    <row r="200" spans="1:74" ht="28.5" customHeight="1">
      <c r="A200" s="123" t="s">
        <v>406</v>
      </c>
      <c r="B200" s="344" t="s">
        <v>414</v>
      </c>
      <c r="C200" s="124">
        <v>4</v>
      </c>
      <c r="D200" s="72" t="str">
        <f t="shared" si="241"/>
        <v>N</v>
      </c>
      <c r="E200" s="278"/>
      <c r="F200" s="250"/>
      <c r="G200" s="156"/>
      <c r="H200" s="156"/>
      <c r="I200" s="156"/>
      <c r="J200" s="236"/>
      <c r="K200" s="125" t="str">
        <f t="shared" si="251"/>
        <v>I</v>
      </c>
      <c r="L200" s="125" t="str">
        <f t="shared" si="252"/>
        <v/>
      </c>
      <c r="M200" s="125" t="str">
        <f t="shared" si="253"/>
        <v/>
      </c>
      <c r="N200" s="126" t="str">
        <f t="shared" si="254"/>
        <v/>
      </c>
      <c r="O200" s="241"/>
      <c r="P200" s="241"/>
      <c r="Q200" s="241"/>
      <c r="R200" s="241"/>
      <c r="T200" s="123" t="str">
        <f t="shared" si="242"/>
        <v/>
      </c>
      <c r="U200" s="127" t="str">
        <f t="shared" si="239"/>
        <v/>
      </c>
      <c r="V200" s="245">
        <f t="shared" si="258"/>
        <v>0</v>
      </c>
      <c r="X200" s="123" t="str">
        <f t="shared" si="243"/>
        <v>N</v>
      </c>
      <c r="Y200" s="125" t="str">
        <f t="shared" si="244"/>
        <v/>
      </c>
      <c r="Z200" s="125" t="str">
        <f t="shared" si="245"/>
        <v/>
      </c>
      <c r="AA200" s="127" t="str">
        <f t="shared" si="246"/>
        <v/>
      </c>
      <c r="AB200" s="245">
        <f t="shared" si="259"/>
        <v>0</v>
      </c>
      <c r="AD200" s="123" t="str">
        <f t="shared" si="247"/>
        <v/>
      </c>
      <c r="AE200" s="125" t="str">
        <f t="shared" si="248"/>
        <v/>
      </c>
      <c r="AF200" s="125" t="str">
        <f t="shared" si="249"/>
        <v/>
      </c>
      <c r="AG200" s="127" t="str">
        <f t="shared" si="250"/>
        <v/>
      </c>
      <c r="AH200" s="245">
        <f t="shared" si="260"/>
        <v>0</v>
      </c>
      <c r="AI200" s="245">
        <f t="shared" si="261"/>
        <v>0</v>
      </c>
      <c r="AK200" s="123" t="s">
        <v>204</v>
      </c>
      <c r="AL200" s="125"/>
      <c r="AM200" s="125"/>
      <c r="AN200" s="126"/>
      <c r="AO200" s="75">
        <f t="shared" si="262"/>
        <v>1</v>
      </c>
      <c r="AP200" s="75">
        <f t="shared" si="263"/>
        <v>0</v>
      </c>
      <c r="AQ200" s="75">
        <f t="shared" si="264"/>
        <v>0</v>
      </c>
      <c r="AR200" s="128">
        <f t="shared" si="265"/>
        <v>0</v>
      </c>
      <c r="AS200" s="245">
        <f t="shared" si="234"/>
        <v>1</v>
      </c>
      <c r="AU200" s="129"/>
      <c r="AV200" s="75" t="s">
        <v>499</v>
      </c>
      <c r="AW200" s="75"/>
      <c r="AX200" s="75"/>
      <c r="AY200" s="75"/>
      <c r="AZ200" s="75"/>
      <c r="BA200" s="75"/>
      <c r="BB200" s="75"/>
      <c r="BC200" s="128"/>
      <c r="BE200" s="129"/>
      <c r="BF200" s="75" t="s">
        <v>498</v>
      </c>
      <c r="BG200" s="75"/>
      <c r="BH200" s="75"/>
      <c r="BI200" s="75"/>
      <c r="BJ200" s="75"/>
      <c r="BK200" s="75"/>
      <c r="BL200" s="75"/>
      <c r="BM200" s="128"/>
      <c r="BO200" s="129" t="str">
        <f t="shared" si="255"/>
        <v>I</v>
      </c>
      <c r="BP200" s="128" t="str">
        <f t="shared" si="256"/>
        <v/>
      </c>
      <c r="BQ200" s="128" t="str">
        <f t="shared" si="257"/>
        <v>I</v>
      </c>
      <c r="BS200" s="212"/>
      <c r="BT200" s="208"/>
      <c r="BU200" s="208"/>
      <c r="BV200" s="204"/>
    </row>
    <row r="201" spans="1:74" ht="30" customHeight="1">
      <c r="A201" s="123" t="s">
        <v>407</v>
      </c>
      <c r="B201" s="354" t="s">
        <v>415</v>
      </c>
      <c r="C201" s="124">
        <v>4</v>
      </c>
      <c r="D201" s="72" t="str">
        <f t="shared" si="241"/>
        <v>N</v>
      </c>
      <c r="E201" s="278"/>
      <c r="F201" s="250"/>
      <c r="G201" s="156"/>
      <c r="H201" s="156"/>
      <c r="I201" s="156"/>
      <c r="J201" s="236"/>
      <c r="K201" s="125" t="str">
        <f t="shared" si="251"/>
        <v>I</v>
      </c>
      <c r="L201" s="125" t="str">
        <f t="shared" si="252"/>
        <v/>
      </c>
      <c r="M201" s="125" t="str">
        <f t="shared" si="253"/>
        <v/>
      </c>
      <c r="N201" s="126" t="str">
        <f t="shared" si="254"/>
        <v/>
      </c>
      <c r="O201" s="241"/>
      <c r="P201" s="241"/>
      <c r="Q201" s="241"/>
      <c r="R201" s="241"/>
      <c r="T201" s="123" t="str">
        <f t="shared" si="242"/>
        <v/>
      </c>
      <c r="U201" s="127" t="str">
        <f t="shared" si="239"/>
        <v/>
      </c>
      <c r="V201" s="245">
        <f t="shared" si="258"/>
        <v>0</v>
      </c>
      <c r="X201" s="123" t="str">
        <f t="shared" si="243"/>
        <v>N</v>
      </c>
      <c r="Y201" s="125" t="str">
        <f t="shared" si="244"/>
        <v/>
      </c>
      <c r="Z201" s="125" t="str">
        <f t="shared" si="245"/>
        <v/>
      </c>
      <c r="AA201" s="127" t="str">
        <f t="shared" si="246"/>
        <v/>
      </c>
      <c r="AB201" s="245">
        <f t="shared" si="259"/>
        <v>0</v>
      </c>
      <c r="AD201" s="123" t="str">
        <f t="shared" si="247"/>
        <v/>
      </c>
      <c r="AE201" s="125" t="str">
        <f t="shared" si="248"/>
        <v/>
      </c>
      <c r="AF201" s="125" t="str">
        <f t="shared" si="249"/>
        <v/>
      </c>
      <c r="AG201" s="127" t="str">
        <f t="shared" si="250"/>
        <v/>
      </c>
      <c r="AH201" s="245">
        <f t="shared" si="260"/>
        <v>0</v>
      </c>
      <c r="AI201" s="245">
        <f t="shared" si="261"/>
        <v>0</v>
      </c>
      <c r="AK201" s="123" t="s">
        <v>204</v>
      </c>
      <c r="AL201" s="125"/>
      <c r="AM201" s="125"/>
      <c r="AN201" s="126"/>
      <c r="AO201" s="75">
        <f t="shared" si="262"/>
        <v>1</v>
      </c>
      <c r="AP201" s="75">
        <f t="shared" si="263"/>
        <v>0</v>
      </c>
      <c r="AQ201" s="75">
        <f t="shared" si="264"/>
        <v>0</v>
      </c>
      <c r="AR201" s="128">
        <f t="shared" si="265"/>
        <v>0</v>
      </c>
      <c r="AS201" s="245">
        <f t="shared" si="234"/>
        <v>1</v>
      </c>
      <c r="AU201" s="129"/>
      <c r="AV201" s="75" t="s">
        <v>499</v>
      </c>
      <c r="AW201" s="75"/>
      <c r="AX201" s="75"/>
      <c r="AY201" s="75" t="s">
        <v>499</v>
      </c>
      <c r="AZ201" s="75"/>
      <c r="BA201" s="75"/>
      <c r="BB201" s="75"/>
      <c r="BC201" s="128"/>
      <c r="BE201" s="129"/>
      <c r="BF201" s="75"/>
      <c r="BG201" s="75"/>
      <c r="BH201" s="75"/>
      <c r="BI201" s="75"/>
      <c r="BJ201" s="75"/>
      <c r="BK201" s="75"/>
      <c r="BL201" s="75"/>
      <c r="BM201" s="128"/>
      <c r="BO201" s="129" t="str">
        <f t="shared" si="255"/>
        <v>I</v>
      </c>
      <c r="BP201" s="128" t="str">
        <f t="shared" si="256"/>
        <v/>
      </c>
      <c r="BQ201" s="128" t="str">
        <f t="shared" si="257"/>
        <v>I</v>
      </c>
      <c r="BS201" s="212"/>
      <c r="BT201" s="208" t="s">
        <v>55</v>
      </c>
      <c r="BU201" s="208"/>
      <c r="BV201" s="204" t="s">
        <v>56</v>
      </c>
    </row>
    <row r="202" spans="1:74" ht="30" customHeight="1">
      <c r="A202" s="276" t="s">
        <v>408</v>
      </c>
      <c r="B202" s="354" t="s">
        <v>416</v>
      </c>
      <c r="C202" s="277">
        <v>2</v>
      </c>
      <c r="D202" s="72" t="str">
        <f>IF(BQ202="", "", IF(AS202=1, "N", "Y"))</f>
        <v>N</v>
      </c>
      <c r="E202" s="278"/>
      <c r="F202" s="250"/>
      <c r="G202" s="156"/>
      <c r="H202" s="156"/>
      <c r="I202" s="156"/>
      <c r="J202" s="236"/>
      <c r="K202" s="125" t="str">
        <f t="shared" ref="K202:N204" si="271">IF(AK202="Y", $BQ202, "")</f>
        <v>I</v>
      </c>
      <c r="L202" s="125" t="str">
        <f t="shared" si="271"/>
        <v/>
      </c>
      <c r="M202" s="125" t="str">
        <f t="shared" si="271"/>
        <v/>
      </c>
      <c r="N202" s="126" t="str">
        <f t="shared" si="271"/>
        <v/>
      </c>
      <c r="O202" s="241"/>
      <c r="P202" s="241"/>
      <c r="Q202" s="241"/>
      <c r="R202" s="241"/>
      <c r="T202" s="123" t="str">
        <f t="shared" ref="T202:U204" si="272">IF(E202="", "", IF(E202&lt;DATE(YEAR(Application_Date)+3,MONTH(Application_Date),DAY(Application_Date)), "Y", "N"))</f>
        <v/>
      </c>
      <c r="U202" s="127" t="str">
        <f t="shared" si="272"/>
        <v/>
      </c>
      <c r="V202" s="245">
        <f>IF(SUM(AB202, AH202)=0, IF(NOT(OR(T202="Y", U202="Y")), 0, 1), 0)</f>
        <v>0</v>
      </c>
      <c r="X202" s="123" t="str">
        <f t="shared" ref="X202:AA204" si="273">IF(NOT(ISERROR(SEARCH("I", K202))), IF(AND(ISERROR(SEARCH("I", G202)), ISERROR(SEARCH("I", $G202))), "N", "Y"), "")</f>
        <v>N</v>
      </c>
      <c r="Y202" s="125" t="str">
        <f t="shared" si="273"/>
        <v/>
      </c>
      <c r="Z202" s="125" t="str">
        <f t="shared" si="273"/>
        <v/>
      </c>
      <c r="AA202" s="127" t="str">
        <f t="shared" si="273"/>
        <v/>
      </c>
      <c r="AB202" s="245">
        <f>IF(OR(NOT(ISERROR(SEARCH("I", G202))),NOT(ISERROR(SEARCH("I", H202))), NOT(ISERROR(SEARCH("I", I202))), NOT(ISERROR(SEARCH("I", J202)))), 1, 0)</f>
        <v>0</v>
      </c>
      <c r="AD202" s="123" t="str">
        <f t="shared" ref="AD202:AG204" si="274">IF(NOT(ISERROR(SEARCH("E", K202))), IF(AND(ISERROR(SEARCH("E", G202)), ISERROR(SEARCH("E", $G202))), "N", "Y"), "")</f>
        <v/>
      </c>
      <c r="AE202" s="125" t="str">
        <f t="shared" si="274"/>
        <v/>
      </c>
      <c r="AF202" s="125" t="str">
        <f t="shared" si="274"/>
        <v/>
      </c>
      <c r="AG202" s="127" t="str">
        <f t="shared" si="274"/>
        <v/>
      </c>
      <c r="AH202" s="245">
        <f>IF(OR(NOT(ISERROR(SEARCH("E", G202))),NOT(ISERROR(SEARCH("E", H202))), NOT(ISERROR(SEARCH("E", I202))), NOT(ISERROR(SEARCH("E", J202)))), IF(AB202=1, 0, 1), 0)</f>
        <v>0</v>
      </c>
      <c r="AI202" s="245">
        <f>IF(OR(NOT(ISERROR(SEARCH("E", G202))),NOT(ISERROR(SEARCH("E", H202))), NOT(ISERROR(SEARCH("E", I202))), NOT(ISERROR(SEARCH("E", J202)))), IF(AB202=1, 0, 1), 0)</f>
        <v>0</v>
      </c>
      <c r="AK202" s="123" t="s">
        <v>204</v>
      </c>
      <c r="AL202" s="125"/>
      <c r="AM202" s="125"/>
      <c r="AN202" s="126"/>
      <c r="AO202" s="75">
        <f t="shared" ref="AO202:AQ204" si="275">IF(OR(AND($T202&lt;&gt;"Y", X202="N"), AND($U202&lt;&gt;"Y", AD202="N")), 1, 0)</f>
        <v>1</v>
      </c>
      <c r="AP202" s="75">
        <f t="shared" si="275"/>
        <v>0</v>
      </c>
      <c r="AQ202" s="75">
        <f t="shared" si="275"/>
        <v>0</v>
      </c>
      <c r="AR202" s="128">
        <f>IF(OR(AND($T202&lt;&gt;"Y", AA202="N"), AND($U202="", AG202="N")), 1, 0)</f>
        <v>0</v>
      </c>
      <c r="AS202" s="245">
        <f>IF(SUM(AO202:AR202)&gt;0, 1, 0)</f>
        <v>1</v>
      </c>
      <c r="AU202" s="129"/>
      <c r="AV202" s="75" t="s">
        <v>499</v>
      </c>
      <c r="AW202" s="75"/>
      <c r="AX202" s="75"/>
      <c r="AY202" s="75" t="s">
        <v>499</v>
      </c>
      <c r="AZ202" s="75"/>
      <c r="BA202" s="75"/>
      <c r="BB202" s="75"/>
      <c r="BC202" s="128"/>
      <c r="BE202" s="129"/>
      <c r="BF202" s="75"/>
      <c r="BG202" s="75"/>
      <c r="BH202" s="75"/>
      <c r="BI202" s="75"/>
      <c r="BJ202" s="75"/>
      <c r="BK202" s="75"/>
      <c r="BL202" s="75"/>
      <c r="BM202" s="128"/>
      <c r="BO202" s="129" t="str">
        <f>IF(OR(AND(AU202="I", OR(Physical_Building="Y", Physical_Building="Partial")),AND(AV202="I", OR(ME_Plant="Y", ME_Plant="Partial")), AND(AW202="I", OR(Data_Floor="Y", Data_Floor="Partial")), AND(AX202="I", OR(Racks="Y", Racks="Partial")), AND(AY202="I", OR(IT_Equipment="Y", IT_Equipment="Partial")), AND(AZ202="I", OR(Operating_System="Y", Operating_System="Partial")), AND(BA202="I", OR(Software="Y", Software="Partial")), AND(BB202="I", OR(Business_Process="Y", Business_Process="Partial")), AND(BC202="I", Full_Control="Y")), "I", "")</f>
        <v>I</v>
      </c>
      <c r="BP202" s="128" t="str">
        <f>IF(OR(AND(BE202="E", OR(Physical_Building="N", Physical_Building="Partial")),AND(BF202="E", OR(ME_Plant="N", ME_Plant="Partial")), AND(BG202="E", OR(Data_Floor="N", Data_Floor="Partial")), AND(BH202="E", OR(Racks="N", Racks="Partial")), AND(BI202="E", OR(IT_Equipment="N", IT_Equipment="Partial")), AND(BJ202="E", OR(Operating_System="N", Operating_System="Partial")), AND(BK202="E", OR(Software="N", Software="Partial")), AND(BL202="E", OR(Business_Process="N", Business_Process="Partial")), AND(BM202="E", Full_Control="N")), "E", "")</f>
        <v/>
      </c>
      <c r="BQ202" s="128" t="str">
        <f>IF(BO202="I",IF(BP202="E","I &amp; E","I"),IF(BP202="E","E",""))</f>
        <v>I</v>
      </c>
      <c r="BS202" s="212"/>
      <c r="BT202" s="208" t="s">
        <v>55</v>
      </c>
      <c r="BU202" s="208"/>
      <c r="BV202" s="204" t="s">
        <v>56</v>
      </c>
    </row>
    <row r="203" spans="1:74" ht="32.25" customHeight="1">
      <c r="A203" s="276" t="s">
        <v>409</v>
      </c>
      <c r="B203" s="354" t="s">
        <v>144</v>
      </c>
      <c r="C203" s="277">
        <v>3</v>
      </c>
      <c r="D203" s="72" t="str">
        <f>IF(BQ203="", "", IF(AS203=1, "N", "Y"))</f>
        <v>N</v>
      </c>
      <c r="E203" s="278"/>
      <c r="F203" s="250"/>
      <c r="G203" s="156"/>
      <c r="H203" s="156"/>
      <c r="I203" s="156"/>
      <c r="J203" s="236"/>
      <c r="K203" s="125" t="str">
        <f t="shared" si="271"/>
        <v>I</v>
      </c>
      <c r="L203" s="125" t="str">
        <f t="shared" si="271"/>
        <v/>
      </c>
      <c r="M203" s="125" t="str">
        <f t="shared" si="271"/>
        <v/>
      </c>
      <c r="N203" s="126" t="str">
        <f t="shared" si="271"/>
        <v/>
      </c>
      <c r="O203" s="241"/>
      <c r="P203" s="241"/>
      <c r="Q203" s="241"/>
      <c r="R203" s="241"/>
      <c r="T203" s="123" t="str">
        <f t="shared" si="272"/>
        <v/>
      </c>
      <c r="U203" s="127" t="str">
        <f t="shared" si="272"/>
        <v/>
      </c>
      <c r="V203" s="245">
        <f>IF(SUM(AB203, AH203)=0, IF(NOT(OR(T203="Y", U203="Y")), 0, 1), 0)</f>
        <v>0</v>
      </c>
      <c r="X203" s="123" t="str">
        <f t="shared" si="273"/>
        <v>N</v>
      </c>
      <c r="Y203" s="125" t="str">
        <f t="shared" si="273"/>
        <v/>
      </c>
      <c r="Z203" s="125" t="str">
        <f t="shared" si="273"/>
        <v/>
      </c>
      <c r="AA203" s="127" t="str">
        <f t="shared" si="273"/>
        <v/>
      </c>
      <c r="AB203" s="245">
        <f>IF(OR(NOT(ISERROR(SEARCH("I", G203))),NOT(ISERROR(SEARCH("I", H203))), NOT(ISERROR(SEARCH("I", I203))), NOT(ISERROR(SEARCH("I", J203)))), 1, 0)</f>
        <v>0</v>
      </c>
      <c r="AD203" s="123" t="str">
        <f t="shared" si="274"/>
        <v/>
      </c>
      <c r="AE203" s="125" t="str">
        <f t="shared" si="274"/>
        <v/>
      </c>
      <c r="AF203" s="125" t="str">
        <f t="shared" si="274"/>
        <v/>
      </c>
      <c r="AG203" s="127" t="str">
        <f t="shared" si="274"/>
        <v/>
      </c>
      <c r="AH203" s="245">
        <f>IF(OR(NOT(ISERROR(SEARCH("E", G203))),NOT(ISERROR(SEARCH("E", H203))), NOT(ISERROR(SEARCH("E", I203))), NOT(ISERROR(SEARCH("E", J203)))), IF(AB203=1, 0, 1), 0)</f>
        <v>0</v>
      </c>
      <c r="AI203" s="245">
        <f>IF(OR(NOT(ISERROR(SEARCH("E", G203))),NOT(ISERROR(SEARCH("E", H203))), NOT(ISERROR(SEARCH("E", I203))), NOT(ISERROR(SEARCH("E", J203)))), IF(AB203=1, 0, 1), 0)</f>
        <v>0</v>
      </c>
      <c r="AK203" s="123" t="s">
        <v>204</v>
      </c>
      <c r="AL203" s="125"/>
      <c r="AM203" s="125"/>
      <c r="AN203" s="126"/>
      <c r="AO203" s="75">
        <f t="shared" si="275"/>
        <v>1</v>
      </c>
      <c r="AP203" s="75">
        <f t="shared" si="275"/>
        <v>0</v>
      </c>
      <c r="AQ203" s="75">
        <f t="shared" si="275"/>
        <v>0</v>
      </c>
      <c r="AR203" s="128">
        <f>IF(OR(AND($T203&lt;&gt;"Y", AA203="N"), AND($U203="", AG203="N")), 1, 0)</f>
        <v>0</v>
      </c>
      <c r="AS203" s="245">
        <f>IF(SUM(AO203:AR203)&gt;0, 1, 0)</f>
        <v>1</v>
      </c>
      <c r="AU203" s="129"/>
      <c r="AV203" s="75" t="s">
        <v>499</v>
      </c>
      <c r="AW203" s="75"/>
      <c r="AX203" s="75"/>
      <c r="AY203" s="75" t="s">
        <v>499</v>
      </c>
      <c r="AZ203" s="75"/>
      <c r="BA203" s="75"/>
      <c r="BB203" s="75"/>
      <c r="BC203" s="128"/>
      <c r="BE203" s="129"/>
      <c r="BF203" s="75"/>
      <c r="BG203" s="75"/>
      <c r="BH203" s="75"/>
      <c r="BI203" s="75"/>
      <c r="BJ203" s="75"/>
      <c r="BK203" s="75"/>
      <c r="BL203" s="75"/>
      <c r="BM203" s="128"/>
      <c r="BO203" s="129" t="str">
        <f>IF(OR(AND(AU203="I", OR(Physical_Building="Y", Physical_Building="Partial")),AND(AV203="I", OR(ME_Plant="Y", ME_Plant="Partial")), AND(AW203="I", OR(Data_Floor="Y", Data_Floor="Partial")), AND(AX203="I", OR(Racks="Y", Racks="Partial")), AND(AY203="I", OR(IT_Equipment="Y", IT_Equipment="Partial")), AND(AZ203="I", OR(Operating_System="Y", Operating_System="Partial")), AND(BA203="I", OR(Software="Y", Software="Partial")), AND(BB203="I", OR(Business_Process="Y", Business_Process="Partial")), AND(BC203="I", Full_Control="Y")), "I", "")</f>
        <v>I</v>
      </c>
      <c r="BP203" s="128" t="str">
        <f>IF(OR(AND(BE203="E", OR(Physical_Building="N", Physical_Building="Partial")),AND(BF203="E", OR(ME_Plant="N", ME_Plant="Partial")), AND(BG203="E", OR(Data_Floor="N", Data_Floor="Partial")), AND(BH203="E", OR(Racks="N", Racks="Partial")), AND(BI203="E", OR(IT_Equipment="N", IT_Equipment="Partial")), AND(BJ203="E", OR(Operating_System="N", Operating_System="Partial")), AND(BK203="E", OR(Software="N", Software="Partial")), AND(BL203="E", OR(Business_Process="N", Business_Process="Partial")), AND(BM203="E", Full_Control="N")), "E", "")</f>
        <v/>
      </c>
      <c r="BQ203" s="128" t="str">
        <f>IF(BO203="I",IF(BP203="E","I &amp; E","I"),IF(BP203="E","E",""))</f>
        <v>I</v>
      </c>
      <c r="BS203" s="212"/>
      <c r="BT203" s="208" t="s">
        <v>55</v>
      </c>
      <c r="BU203" s="208"/>
      <c r="BV203" s="204" t="s">
        <v>56</v>
      </c>
    </row>
    <row r="204" spans="1:74" ht="33.75" customHeight="1">
      <c r="A204" s="311" t="s">
        <v>410</v>
      </c>
      <c r="B204" s="346" t="s">
        <v>599</v>
      </c>
      <c r="C204" s="312">
        <v>3</v>
      </c>
      <c r="D204" s="72" t="str">
        <f>IF(BQ204="", "", IF(AS204=1, "N", "Y"))</f>
        <v>N</v>
      </c>
      <c r="E204" s="313"/>
      <c r="F204" s="314"/>
      <c r="G204" s="315"/>
      <c r="H204" s="315"/>
      <c r="I204" s="315"/>
      <c r="J204" s="316"/>
      <c r="K204" s="317" t="str">
        <f t="shared" si="271"/>
        <v/>
      </c>
      <c r="L204" s="317" t="str">
        <f t="shared" si="271"/>
        <v/>
      </c>
      <c r="M204" s="317" t="str">
        <f t="shared" si="271"/>
        <v/>
      </c>
      <c r="N204" s="318" t="str">
        <f t="shared" si="271"/>
        <v>I</v>
      </c>
      <c r="O204" s="319"/>
      <c r="P204" s="319"/>
      <c r="Q204" s="319"/>
      <c r="R204" s="319"/>
      <c r="T204" s="132" t="str">
        <f t="shared" si="272"/>
        <v/>
      </c>
      <c r="U204" s="135" t="str">
        <f t="shared" si="272"/>
        <v/>
      </c>
      <c r="V204" s="245">
        <f>IF(SUM(AB204, AH204)=0, IF(NOT(OR(T204="Y", U204="Y")), 0, 1), 0)</f>
        <v>0</v>
      </c>
      <c r="X204" s="132" t="str">
        <f t="shared" si="273"/>
        <v/>
      </c>
      <c r="Y204" s="133" t="str">
        <f t="shared" si="273"/>
        <v/>
      </c>
      <c r="Z204" s="133" t="str">
        <f t="shared" si="273"/>
        <v/>
      </c>
      <c r="AA204" s="135" t="str">
        <f t="shared" si="273"/>
        <v>N</v>
      </c>
      <c r="AB204" s="245">
        <f>IF(OR(NOT(ISERROR(SEARCH("I", G204))),NOT(ISERROR(SEARCH("I", H204))), NOT(ISERROR(SEARCH("I", I204))), NOT(ISERROR(SEARCH("I", J204)))), 1, 0)</f>
        <v>0</v>
      </c>
      <c r="AD204" s="132" t="str">
        <f t="shared" si="274"/>
        <v/>
      </c>
      <c r="AE204" s="133" t="str">
        <f t="shared" si="274"/>
        <v/>
      </c>
      <c r="AF204" s="133" t="str">
        <f t="shared" si="274"/>
        <v/>
      </c>
      <c r="AG204" s="135" t="str">
        <f t="shared" si="274"/>
        <v/>
      </c>
      <c r="AH204" s="245">
        <f>IF(OR(NOT(ISERROR(SEARCH("E", G204))),NOT(ISERROR(SEARCH("E", H204))), NOT(ISERROR(SEARCH("E", I204))), NOT(ISERROR(SEARCH("E", J204)))), IF(AB204=1, 0, 1), 0)</f>
        <v>0</v>
      </c>
      <c r="AI204" s="245">
        <f>IF(OR(NOT(ISERROR(SEARCH("E", G204))),NOT(ISERROR(SEARCH("E", H204))), NOT(ISERROR(SEARCH("E", I204))), NOT(ISERROR(SEARCH("E", J204)))), IF(AB204=1, 0, 1), 0)</f>
        <v>0</v>
      </c>
      <c r="AK204" s="132"/>
      <c r="AL204" s="133"/>
      <c r="AM204" s="133"/>
      <c r="AN204" s="134" t="s">
        <v>204</v>
      </c>
      <c r="AO204" s="75">
        <f t="shared" si="275"/>
        <v>0</v>
      </c>
      <c r="AP204" s="75">
        <f t="shared" si="275"/>
        <v>0</v>
      </c>
      <c r="AQ204" s="75">
        <f t="shared" si="275"/>
        <v>0</v>
      </c>
      <c r="AR204" s="128">
        <f>IF(OR(AND($T204&lt;&gt;"Y", AA204="N"), AND($U204="", AG204="N")), 1, 0)</f>
        <v>1</v>
      </c>
      <c r="AS204" s="245">
        <f>IF(SUM(AO204:AR204)&gt;0, 1, 0)</f>
        <v>1</v>
      </c>
      <c r="AU204" s="129" t="s">
        <v>499</v>
      </c>
      <c r="AV204" s="75"/>
      <c r="AW204" s="75"/>
      <c r="AX204" s="75"/>
      <c r="AY204" s="75"/>
      <c r="AZ204" s="75"/>
      <c r="BA204" s="75"/>
      <c r="BB204" s="75"/>
      <c r="BC204" s="128"/>
      <c r="BE204" s="129" t="s">
        <v>498</v>
      </c>
      <c r="BF204" s="75"/>
      <c r="BG204" s="75"/>
      <c r="BH204" s="75"/>
      <c r="BI204" s="75"/>
      <c r="BJ204" s="75"/>
      <c r="BK204" s="75"/>
      <c r="BL204" s="75"/>
      <c r="BM204" s="128"/>
      <c r="BO204" s="129" t="str">
        <f>IF(OR(AND(AU204="I", OR(Physical_Building="Y", Physical_Building="Partial")),AND(AV204="I", OR(ME_Plant="Y", ME_Plant="Partial")), AND(AW204="I", OR(Data_Floor="Y", Data_Floor="Partial")), AND(AX204="I", OR(Racks="Y", Racks="Partial")), AND(AY204="I", OR(IT_Equipment="Y", IT_Equipment="Partial")), AND(AZ204="I", OR(Operating_System="Y", Operating_System="Partial")), AND(BA204="I", OR(Software="Y", Software="Partial")), AND(BB204="I", OR(Business_Process="Y", Business_Process="Partial")), AND(BC204="I", Full_Control="Y")), "I", "")</f>
        <v>I</v>
      </c>
      <c r="BP204" s="128" t="str">
        <f>IF(OR(AND(BE204="E", OR(Physical_Building="N", Physical_Building="Partial")),AND(BF204="E", OR(ME_Plant="N", ME_Plant="Partial")), AND(BG204="E", OR(Data_Floor="N", Data_Floor="Partial")), AND(BH204="E", OR(Racks="N", Racks="Partial")), AND(BI204="E", OR(IT_Equipment="N", IT_Equipment="Partial")), AND(BJ204="E", OR(Operating_System="N", Operating_System="Partial")), AND(BK204="E", OR(Software="N", Software="Partial")), AND(BL204="E", OR(Business_Process="N", Business_Process="Partial")), AND(BM204="E", Full_Control="N")), "E", "")</f>
        <v/>
      </c>
      <c r="BQ204" s="128" t="str">
        <f>IF(BO204="I",IF(BP204="E","I &amp; E","I"),IF(BP204="E","E",""))</f>
        <v>I</v>
      </c>
      <c r="BS204" s="212"/>
      <c r="BT204" s="208"/>
      <c r="BU204" s="208"/>
      <c r="BV204" s="204"/>
    </row>
    <row r="205" spans="1:74" ht="27.75" customHeight="1">
      <c r="A205" s="129" t="s">
        <v>411</v>
      </c>
      <c r="B205" s="345" t="s">
        <v>623</v>
      </c>
      <c r="C205" s="130">
        <v>3</v>
      </c>
      <c r="D205" s="72" t="str">
        <f t="shared" si="241"/>
        <v/>
      </c>
      <c r="E205" s="279"/>
      <c r="F205" s="280"/>
      <c r="G205" s="157"/>
      <c r="H205" s="157"/>
      <c r="I205" s="157"/>
      <c r="J205" s="158"/>
      <c r="K205" s="75" t="str">
        <f t="shared" si="251"/>
        <v/>
      </c>
      <c r="L205" s="75" t="str">
        <f t="shared" si="252"/>
        <v/>
      </c>
      <c r="M205" s="75" t="str">
        <f t="shared" si="253"/>
        <v/>
      </c>
      <c r="N205" s="131" t="str">
        <f t="shared" si="254"/>
        <v/>
      </c>
      <c r="O205" s="240"/>
      <c r="P205" s="240"/>
      <c r="Q205" s="240"/>
      <c r="R205" s="240"/>
      <c r="T205" s="129" t="str">
        <f t="shared" si="242"/>
        <v/>
      </c>
      <c r="U205" s="128" t="str">
        <f t="shared" si="239"/>
        <v/>
      </c>
      <c r="V205" s="245">
        <f t="shared" si="258"/>
        <v>0</v>
      </c>
      <c r="X205" s="129" t="str">
        <f t="shared" si="243"/>
        <v/>
      </c>
      <c r="Y205" s="75" t="str">
        <f t="shared" si="244"/>
        <v/>
      </c>
      <c r="Z205" s="75" t="str">
        <f t="shared" si="245"/>
        <v/>
      </c>
      <c r="AA205" s="128" t="str">
        <f t="shared" si="246"/>
        <v/>
      </c>
      <c r="AB205" s="245">
        <f t="shared" si="259"/>
        <v>0</v>
      </c>
      <c r="AD205" s="129" t="str">
        <f t="shared" si="247"/>
        <v/>
      </c>
      <c r="AE205" s="75" t="str">
        <f t="shared" si="248"/>
        <v/>
      </c>
      <c r="AF205" s="75" t="str">
        <f t="shared" si="249"/>
        <v/>
      </c>
      <c r="AG205" s="128" t="str">
        <f t="shared" si="250"/>
        <v/>
      </c>
      <c r="AH205" s="245">
        <f t="shared" si="260"/>
        <v>0</v>
      </c>
      <c r="AI205" s="245">
        <f t="shared" si="261"/>
        <v>0</v>
      </c>
      <c r="AK205" s="129"/>
      <c r="AL205" s="75"/>
      <c r="AM205" s="75"/>
      <c r="AN205" s="131"/>
      <c r="AO205" s="75">
        <f t="shared" si="262"/>
        <v>0</v>
      </c>
      <c r="AP205" s="75">
        <f t="shared" si="263"/>
        <v>0</v>
      </c>
      <c r="AQ205" s="75">
        <f t="shared" si="264"/>
        <v>0</v>
      </c>
      <c r="AR205" s="128">
        <f t="shared" si="265"/>
        <v>0</v>
      </c>
      <c r="AS205" s="245">
        <f t="shared" si="234"/>
        <v>0</v>
      </c>
      <c r="AU205" s="129"/>
      <c r="AV205" s="75"/>
      <c r="AW205" s="75"/>
      <c r="AX205" s="75"/>
      <c r="AY205" s="75"/>
      <c r="AZ205" s="75"/>
      <c r="BA205" s="75"/>
      <c r="BB205" s="75"/>
      <c r="BC205" s="128"/>
      <c r="BE205" s="129"/>
      <c r="BF205" s="75"/>
      <c r="BG205" s="75"/>
      <c r="BH205" s="75"/>
      <c r="BI205" s="75"/>
      <c r="BJ205" s="75"/>
      <c r="BK205" s="75"/>
      <c r="BL205" s="75"/>
      <c r="BM205" s="128"/>
      <c r="BO205" s="129" t="str">
        <f t="shared" si="255"/>
        <v/>
      </c>
      <c r="BP205" s="128" t="str">
        <f t="shared" si="256"/>
        <v/>
      </c>
      <c r="BQ205" s="128" t="str">
        <f t="shared" si="257"/>
        <v/>
      </c>
      <c r="BS205" s="212"/>
      <c r="BT205" s="208"/>
      <c r="BU205" s="208"/>
      <c r="BV205" s="204"/>
    </row>
    <row r="206" spans="1:74" ht="31.5" customHeight="1">
      <c r="A206" s="129" t="s">
        <v>412</v>
      </c>
      <c r="B206" s="345" t="s">
        <v>624</v>
      </c>
      <c r="C206" s="130">
        <v>2</v>
      </c>
      <c r="D206" s="72" t="str">
        <f t="shared" si="241"/>
        <v/>
      </c>
      <c r="E206" s="279"/>
      <c r="F206" s="280"/>
      <c r="G206" s="157"/>
      <c r="H206" s="157"/>
      <c r="I206" s="157"/>
      <c r="J206" s="158"/>
      <c r="K206" s="75" t="str">
        <f t="shared" si="251"/>
        <v/>
      </c>
      <c r="L206" s="75" t="str">
        <f t="shared" si="252"/>
        <v/>
      </c>
      <c r="M206" s="75" t="str">
        <f t="shared" si="253"/>
        <v/>
      </c>
      <c r="N206" s="131" t="str">
        <f t="shared" si="254"/>
        <v/>
      </c>
      <c r="O206" s="240"/>
      <c r="P206" s="240"/>
      <c r="Q206" s="240"/>
      <c r="R206" s="240"/>
      <c r="T206" s="129" t="str">
        <f t="shared" si="242"/>
        <v/>
      </c>
      <c r="U206" s="128" t="str">
        <f t="shared" si="239"/>
        <v/>
      </c>
      <c r="V206" s="245">
        <f t="shared" si="258"/>
        <v>0</v>
      </c>
      <c r="X206" s="129" t="str">
        <f t="shared" si="243"/>
        <v/>
      </c>
      <c r="Y206" s="75" t="str">
        <f t="shared" si="244"/>
        <v/>
      </c>
      <c r="Z206" s="75" t="str">
        <f t="shared" si="245"/>
        <v/>
      </c>
      <c r="AA206" s="128" t="str">
        <f t="shared" si="246"/>
        <v/>
      </c>
      <c r="AB206" s="245">
        <f t="shared" si="259"/>
        <v>0</v>
      </c>
      <c r="AD206" s="129" t="str">
        <f t="shared" si="247"/>
        <v/>
      </c>
      <c r="AE206" s="75" t="str">
        <f t="shared" si="248"/>
        <v/>
      </c>
      <c r="AF206" s="75" t="str">
        <f t="shared" si="249"/>
        <v/>
      </c>
      <c r="AG206" s="128" t="str">
        <f t="shared" si="250"/>
        <v/>
      </c>
      <c r="AH206" s="245">
        <f t="shared" si="260"/>
        <v>0</v>
      </c>
      <c r="AI206" s="245">
        <f t="shared" si="261"/>
        <v>0</v>
      </c>
      <c r="AK206" s="129"/>
      <c r="AL206" s="75"/>
      <c r="AM206" s="75"/>
      <c r="AN206" s="131"/>
      <c r="AO206" s="75">
        <f t="shared" si="262"/>
        <v>0</v>
      </c>
      <c r="AP206" s="75">
        <f t="shared" si="263"/>
        <v>0</v>
      </c>
      <c r="AQ206" s="75">
        <f t="shared" si="264"/>
        <v>0</v>
      </c>
      <c r="AR206" s="128">
        <f t="shared" si="265"/>
        <v>0</v>
      </c>
      <c r="AS206" s="245">
        <f t="shared" si="234"/>
        <v>0</v>
      </c>
      <c r="AU206" s="129"/>
      <c r="AV206" s="75"/>
      <c r="AW206" s="75"/>
      <c r="AX206" s="75"/>
      <c r="AY206" s="75"/>
      <c r="AZ206" s="75"/>
      <c r="BA206" s="75"/>
      <c r="BB206" s="75"/>
      <c r="BC206" s="128"/>
      <c r="BE206" s="129"/>
      <c r="BF206" s="75"/>
      <c r="BG206" s="75"/>
      <c r="BH206" s="75"/>
      <c r="BI206" s="75"/>
      <c r="BJ206" s="75"/>
      <c r="BK206" s="75"/>
      <c r="BL206" s="75"/>
      <c r="BM206" s="128"/>
      <c r="BO206" s="129" t="str">
        <f t="shared" si="255"/>
        <v/>
      </c>
      <c r="BP206" s="128" t="str">
        <f t="shared" si="256"/>
        <v/>
      </c>
      <c r="BQ206" s="128" t="str">
        <f t="shared" si="257"/>
        <v/>
      </c>
      <c r="BS206" s="212"/>
      <c r="BT206" s="208"/>
      <c r="BU206" s="208"/>
      <c r="BV206" s="204"/>
    </row>
    <row r="207" spans="1:74" ht="29.25" customHeight="1">
      <c r="A207" s="129" t="s">
        <v>413</v>
      </c>
      <c r="B207" s="345" t="s">
        <v>542</v>
      </c>
      <c r="C207" s="130">
        <v>4</v>
      </c>
      <c r="D207" s="72" t="str">
        <f t="shared" si="241"/>
        <v/>
      </c>
      <c r="E207" s="279"/>
      <c r="F207" s="280"/>
      <c r="G207" s="157"/>
      <c r="H207" s="157"/>
      <c r="I207" s="157"/>
      <c r="J207" s="158"/>
      <c r="K207" s="75" t="str">
        <f t="shared" si="251"/>
        <v/>
      </c>
      <c r="L207" s="75" t="str">
        <f t="shared" si="252"/>
        <v/>
      </c>
      <c r="M207" s="75" t="str">
        <f t="shared" si="253"/>
        <v/>
      </c>
      <c r="N207" s="131" t="str">
        <f t="shared" si="254"/>
        <v/>
      </c>
      <c r="O207" s="240"/>
      <c r="P207" s="240"/>
      <c r="Q207" s="240"/>
      <c r="R207" s="240"/>
      <c r="T207" s="129" t="str">
        <f t="shared" si="242"/>
        <v/>
      </c>
      <c r="U207" s="128" t="str">
        <f t="shared" si="239"/>
        <v/>
      </c>
      <c r="V207" s="245">
        <f t="shared" si="258"/>
        <v>0</v>
      </c>
      <c r="X207" s="129" t="str">
        <f t="shared" si="243"/>
        <v/>
      </c>
      <c r="Y207" s="75" t="str">
        <f t="shared" si="244"/>
        <v/>
      </c>
      <c r="Z207" s="75" t="str">
        <f t="shared" si="245"/>
        <v/>
      </c>
      <c r="AA207" s="128" t="str">
        <f t="shared" si="246"/>
        <v/>
      </c>
      <c r="AB207" s="245">
        <f t="shared" si="259"/>
        <v>0</v>
      </c>
      <c r="AD207" s="129" t="str">
        <f t="shared" si="247"/>
        <v/>
      </c>
      <c r="AE207" s="75" t="str">
        <f t="shared" si="248"/>
        <v/>
      </c>
      <c r="AF207" s="75" t="str">
        <f t="shared" si="249"/>
        <v/>
      </c>
      <c r="AG207" s="128" t="str">
        <f t="shared" si="250"/>
        <v/>
      </c>
      <c r="AH207" s="245">
        <f t="shared" si="260"/>
        <v>0</v>
      </c>
      <c r="AI207" s="245">
        <f t="shared" si="261"/>
        <v>0</v>
      </c>
      <c r="AK207" s="129"/>
      <c r="AL207" s="75"/>
      <c r="AM207" s="75"/>
      <c r="AN207" s="131"/>
      <c r="AO207" s="75">
        <f t="shared" si="262"/>
        <v>0</v>
      </c>
      <c r="AP207" s="75">
        <f t="shared" si="263"/>
        <v>0</v>
      </c>
      <c r="AQ207" s="75">
        <f t="shared" si="264"/>
        <v>0</v>
      </c>
      <c r="AR207" s="128">
        <f t="shared" si="265"/>
        <v>0</v>
      </c>
      <c r="AS207" s="245">
        <f t="shared" si="234"/>
        <v>0</v>
      </c>
      <c r="AU207" s="129"/>
      <c r="AV207" s="75"/>
      <c r="AW207" s="75"/>
      <c r="AX207" s="75"/>
      <c r="AY207" s="75"/>
      <c r="AZ207" s="75"/>
      <c r="BA207" s="75"/>
      <c r="BB207" s="75"/>
      <c r="BC207" s="128"/>
      <c r="BE207" s="129"/>
      <c r="BF207" s="75"/>
      <c r="BG207" s="75"/>
      <c r="BH207" s="75"/>
      <c r="BI207" s="75"/>
      <c r="BJ207" s="75"/>
      <c r="BK207" s="75"/>
      <c r="BL207" s="75"/>
      <c r="BM207" s="128"/>
      <c r="BO207" s="129" t="str">
        <f t="shared" si="255"/>
        <v/>
      </c>
      <c r="BP207" s="128" t="str">
        <f t="shared" si="256"/>
        <v/>
      </c>
      <c r="BQ207" s="128" t="str">
        <f t="shared" si="257"/>
        <v/>
      </c>
      <c r="BS207" s="212"/>
      <c r="BT207" s="208"/>
      <c r="BU207" s="208"/>
      <c r="BV207" s="204"/>
    </row>
    <row r="208" spans="1:74" ht="33.75" customHeight="1">
      <c r="A208" s="129" t="s">
        <v>541</v>
      </c>
      <c r="B208" s="263" t="s">
        <v>543</v>
      </c>
      <c r="C208" s="130">
        <v>4</v>
      </c>
      <c r="D208" s="72" t="str">
        <f t="shared" si="241"/>
        <v/>
      </c>
      <c r="E208" s="279"/>
      <c r="F208" s="280"/>
      <c r="G208" s="157"/>
      <c r="H208" s="157"/>
      <c r="I208" s="157"/>
      <c r="J208" s="158"/>
      <c r="K208" s="75" t="str">
        <f t="shared" si="251"/>
        <v/>
      </c>
      <c r="L208" s="75" t="str">
        <f t="shared" si="252"/>
        <v/>
      </c>
      <c r="M208" s="75" t="str">
        <f t="shared" si="253"/>
        <v/>
      </c>
      <c r="N208" s="131" t="str">
        <f t="shared" si="254"/>
        <v/>
      </c>
      <c r="O208" s="240"/>
      <c r="P208" s="240"/>
      <c r="Q208" s="240"/>
      <c r="R208" s="240"/>
      <c r="T208" s="129" t="str">
        <f t="shared" si="242"/>
        <v/>
      </c>
      <c r="U208" s="128" t="str">
        <f t="shared" si="239"/>
        <v/>
      </c>
      <c r="V208" s="245">
        <f t="shared" si="258"/>
        <v>0</v>
      </c>
      <c r="X208" s="129" t="str">
        <f t="shared" si="243"/>
        <v/>
      </c>
      <c r="Y208" s="75" t="str">
        <f t="shared" si="244"/>
        <v/>
      </c>
      <c r="Z208" s="75" t="str">
        <f t="shared" si="245"/>
        <v/>
      </c>
      <c r="AA208" s="128" t="str">
        <f t="shared" si="246"/>
        <v/>
      </c>
      <c r="AB208" s="245">
        <f t="shared" si="259"/>
        <v>0</v>
      </c>
      <c r="AD208" s="129" t="str">
        <f t="shared" si="247"/>
        <v/>
      </c>
      <c r="AE208" s="75" t="str">
        <f t="shared" si="248"/>
        <v/>
      </c>
      <c r="AF208" s="75" t="str">
        <f t="shared" si="249"/>
        <v/>
      </c>
      <c r="AG208" s="128" t="str">
        <f t="shared" si="250"/>
        <v/>
      </c>
      <c r="AH208" s="245">
        <f t="shared" si="260"/>
        <v>0</v>
      </c>
      <c r="AI208" s="245">
        <f t="shared" si="261"/>
        <v>0</v>
      </c>
      <c r="AK208" s="129"/>
      <c r="AL208" s="75"/>
      <c r="AM208" s="75"/>
      <c r="AN208" s="131"/>
      <c r="AO208" s="75">
        <f t="shared" si="262"/>
        <v>0</v>
      </c>
      <c r="AP208" s="75">
        <f t="shared" si="263"/>
        <v>0</v>
      </c>
      <c r="AQ208" s="75">
        <f t="shared" si="264"/>
        <v>0</v>
      </c>
      <c r="AR208" s="128">
        <f t="shared" si="265"/>
        <v>0</v>
      </c>
      <c r="AS208" s="245">
        <f t="shared" si="234"/>
        <v>0</v>
      </c>
      <c r="AU208" s="129"/>
      <c r="AV208" s="75"/>
      <c r="AW208" s="75"/>
      <c r="AX208" s="75"/>
      <c r="AY208" s="75"/>
      <c r="AZ208" s="75"/>
      <c r="BA208" s="75"/>
      <c r="BB208" s="75"/>
      <c r="BC208" s="128"/>
      <c r="BE208" s="129"/>
      <c r="BF208" s="75"/>
      <c r="BG208" s="75"/>
      <c r="BH208" s="75"/>
      <c r="BI208" s="75"/>
      <c r="BJ208" s="75"/>
      <c r="BK208" s="75"/>
      <c r="BL208" s="75"/>
      <c r="BM208" s="128"/>
      <c r="BO208" s="129" t="str">
        <f t="shared" si="255"/>
        <v/>
      </c>
      <c r="BP208" s="128" t="str">
        <f t="shared" si="256"/>
        <v/>
      </c>
      <c r="BQ208" s="128" t="str">
        <f t="shared" si="257"/>
        <v/>
      </c>
      <c r="BS208" s="212"/>
      <c r="BT208" s="208"/>
      <c r="BU208" s="208"/>
      <c r="BV208" s="204"/>
    </row>
    <row r="209" spans="1:74">
      <c r="A209" s="129"/>
      <c r="B209" s="345"/>
      <c r="C209" s="130"/>
      <c r="D209" s="72"/>
      <c r="E209" s="279"/>
      <c r="F209" s="280"/>
      <c r="G209" s="157"/>
      <c r="H209" s="157"/>
      <c r="I209" s="157"/>
      <c r="J209" s="158"/>
      <c r="K209" s="75"/>
      <c r="L209" s="75"/>
      <c r="M209" s="75"/>
      <c r="N209" s="131"/>
      <c r="O209" s="240"/>
      <c r="P209" s="240"/>
      <c r="Q209" s="240"/>
      <c r="R209" s="240"/>
      <c r="T209" s="129"/>
      <c r="U209" s="128"/>
      <c r="V209" s="245"/>
      <c r="X209" s="129"/>
      <c r="Y209" s="75"/>
      <c r="Z209" s="75"/>
      <c r="AA209" s="128"/>
      <c r="AB209" s="245"/>
      <c r="AD209" s="129"/>
      <c r="AE209" s="75"/>
      <c r="AF209" s="75"/>
      <c r="AG209" s="128"/>
      <c r="AH209" s="245"/>
      <c r="AI209" s="245"/>
      <c r="AK209" s="129"/>
      <c r="AL209" s="75"/>
      <c r="AM209" s="75"/>
      <c r="AN209" s="131"/>
      <c r="AO209" s="75"/>
      <c r="AP209" s="75"/>
      <c r="AQ209" s="75"/>
      <c r="AR209" s="128"/>
      <c r="AS209" s="245"/>
      <c r="AU209" s="129"/>
      <c r="AV209" s="75"/>
      <c r="AW209" s="75"/>
      <c r="AX209" s="75"/>
      <c r="AY209" s="75"/>
      <c r="AZ209" s="75"/>
      <c r="BA209" s="75"/>
      <c r="BB209" s="75"/>
      <c r="BC209" s="128"/>
      <c r="BE209" s="129"/>
      <c r="BF209" s="75"/>
      <c r="BG209" s="75"/>
      <c r="BH209" s="75"/>
      <c r="BI209" s="75"/>
      <c r="BJ209" s="75"/>
      <c r="BK209" s="75"/>
      <c r="BL209" s="75"/>
      <c r="BM209" s="128"/>
      <c r="BO209" s="129"/>
      <c r="BP209" s="128"/>
      <c r="BQ209" s="128"/>
      <c r="BS209" s="212"/>
      <c r="BT209" s="208"/>
      <c r="BU209" s="208"/>
      <c r="BV209" s="204"/>
    </row>
    <row r="210" spans="1:74">
      <c r="A210" s="114" t="s">
        <v>201</v>
      </c>
      <c r="B210" s="115"/>
      <c r="C210" s="116"/>
      <c r="D210" s="72" t="str">
        <f t="shared" si="241"/>
        <v/>
      </c>
      <c r="E210" s="282"/>
      <c r="F210" s="283"/>
      <c r="G210" s="154"/>
      <c r="H210" s="154"/>
      <c r="I210" s="154"/>
      <c r="J210" s="155"/>
      <c r="K210" s="117" t="str">
        <f t="shared" si="251"/>
        <v/>
      </c>
      <c r="L210" s="117" t="str">
        <f t="shared" si="252"/>
        <v/>
      </c>
      <c r="M210" s="117" t="str">
        <f t="shared" si="253"/>
        <v/>
      </c>
      <c r="N210" s="115" t="str">
        <f t="shared" si="254"/>
        <v/>
      </c>
      <c r="O210" s="240"/>
      <c r="P210" s="240"/>
      <c r="Q210" s="240"/>
      <c r="R210" s="240"/>
      <c r="T210" s="118" t="str">
        <f t="shared" si="242"/>
        <v/>
      </c>
      <c r="U210" s="119" t="str">
        <f t="shared" si="239"/>
        <v/>
      </c>
      <c r="V210" s="245">
        <f t="shared" si="258"/>
        <v>0</v>
      </c>
      <c r="X210" s="118" t="str">
        <f t="shared" si="243"/>
        <v/>
      </c>
      <c r="Y210" s="117" t="str">
        <f t="shared" si="244"/>
        <v/>
      </c>
      <c r="Z210" s="117" t="str">
        <f t="shared" si="245"/>
        <v/>
      </c>
      <c r="AA210" s="119" t="str">
        <f t="shared" si="246"/>
        <v/>
      </c>
      <c r="AB210" s="245">
        <f t="shared" si="259"/>
        <v>0</v>
      </c>
      <c r="AD210" s="118" t="str">
        <f t="shared" si="247"/>
        <v/>
      </c>
      <c r="AE210" s="117" t="str">
        <f t="shared" si="248"/>
        <v/>
      </c>
      <c r="AF210" s="117" t="str">
        <f t="shared" si="249"/>
        <v/>
      </c>
      <c r="AG210" s="119" t="str">
        <f t="shared" si="250"/>
        <v/>
      </c>
      <c r="AH210" s="245">
        <f t="shared" si="260"/>
        <v>0</v>
      </c>
      <c r="AI210" s="245">
        <f t="shared" si="261"/>
        <v>0</v>
      </c>
      <c r="AK210" s="118"/>
      <c r="AL210" s="117"/>
      <c r="AM210" s="117"/>
      <c r="AN210" s="115"/>
      <c r="AO210" s="75">
        <f t="shared" si="262"/>
        <v>0</v>
      </c>
      <c r="AP210" s="75">
        <f t="shared" si="263"/>
        <v>0</v>
      </c>
      <c r="AQ210" s="75">
        <f t="shared" si="264"/>
        <v>0</v>
      </c>
      <c r="AR210" s="128">
        <f t="shared" si="265"/>
        <v>0</v>
      </c>
      <c r="AS210" s="245">
        <f t="shared" si="234"/>
        <v>0</v>
      </c>
      <c r="AU210" s="129"/>
      <c r="AV210" s="75"/>
      <c r="AW210" s="75"/>
      <c r="AX210" s="75"/>
      <c r="AY210" s="75"/>
      <c r="AZ210" s="75"/>
      <c r="BA210" s="75"/>
      <c r="BB210" s="75"/>
      <c r="BC210" s="128"/>
      <c r="BE210" s="129"/>
      <c r="BF210" s="75"/>
      <c r="BG210" s="75"/>
      <c r="BH210" s="75"/>
      <c r="BI210" s="75"/>
      <c r="BJ210" s="75"/>
      <c r="BK210" s="75"/>
      <c r="BL210" s="75"/>
      <c r="BM210" s="128"/>
      <c r="BO210" s="129" t="str">
        <f t="shared" si="255"/>
        <v/>
      </c>
      <c r="BP210" s="128" t="str">
        <f t="shared" si="256"/>
        <v/>
      </c>
      <c r="BQ210" s="128" t="str">
        <f t="shared" si="257"/>
        <v/>
      </c>
      <c r="BS210" s="212"/>
      <c r="BT210" s="208"/>
      <c r="BU210" s="208"/>
      <c r="BV210" s="204"/>
    </row>
    <row r="211" spans="1:74" ht="24" customHeight="1">
      <c r="A211" s="123" t="s">
        <v>417</v>
      </c>
      <c r="B211" s="344" t="s">
        <v>420</v>
      </c>
      <c r="C211" s="124">
        <v>3</v>
      </c>
      <c r="D211" s="72" t="str">
        <f t="shared" si="241"/>
        <v>N</v>
      </c>
      <c r="E211" s="278"/>
      <c r="F211" s="250"/>
      <c r="G211" s="156"/>
      <c r="H211" s="156"/>
      <c r="I211" s="156"/>
      <c r="J211" s="236"/>
      <c r="K211" s="125" t="str">
        <f t="shared" si="251"/>
        <v>I</v>
      </c>
      <c r="L211" s="125" t="str">
        <f t="shared" si="252"/>
        <v/>
      </c>
      <c r="M211" s="125" t="str">
        <f t="shared" si="253"/>
        <v/>
      </c>
      <c r="N211" s="126" t="str">
        <f t="shared" si="254"/>
        <v/>
      </c>
      <c r="O211" s="241"/>
      <c r="P211" s="241"/>
      <c r="Q211" s="241"/>
      <c r="R211" s="241"/>
      <c r="T211" s="123" t="str">
        <f t="shared" si="242"/>
        <v/>
      </c>
      <c r="U211" s="127" t="str">
        <f t="shared" si="239"/>
        <v/>
      </c>
      <c r="V211" s="245">
        <f t="shared" si="258"/>
        <v>0</v>
      </c>
      <c r="X211" s="123" t="str">
        <f t="shared" si="243"/>
        <v>N</v>
      </c>
      <c r="Y211" s="125" t="str">
        <f t="shared" si="244"/>
        <v/>
      </c>
      <c r="Z211" s="125" t="str">
        <f t="shared" si="245"/>
        <v/>
      </c>
      <c r="AA211" s="127" t="str">
        <f t="shared" si="246"/>
        <v/>
      </c>
      <c r="AB211" s="245">
        <f t="shared" si="259"/>
        <v>0</v>
      </c>
      <c r="AD211" s="123" t="str">
        <f t="shared" si="247"/>
        <v/>
      </c>
      <c r="AE211" s="125" t="str">
        <f t="shared" si="248"/>
        <v/>
      </c>
      <c r="AF211" s="125" t="str">
        <f t="shared" si="249"/>
        <v/>
      </c>
      <c r="AG211" s="127" t="str">
        <f t="shared" si="250"/>
        <v/>
      </c>
      <c r="AH211" s="245">
        <f t="shared" si="260"/>
        <v>0</v>
      </c>
      <c r="AI211" s="245">
        <f t="shared" si="261"/>
        <v>0</v>
      </c>
      <c r="AK211" s="123" t="s">
        <v>204</v>
      </c>
      <c r="AL211" s="125"/>
      <c r="AM211" s="125"/>
      <c r="AN211" s="126"/>
      <c r="AO211" s="75">
        <f t="shared" si="262"/>
        <v>1</v>
      </c>
      <c r="AP211" s="75">
        <f t="shared" si="263"/>
        <v>0</v>
      </c>
      <c r="AQ211" s="75">
        <f t="shared" si="264"/>
        <v>0</v>
      </c>
      <c r="AR211" s="128">
        <f t="shared" si="265"/>
        <v>0</v>
      </c>
      <c r="AS211" s="245">
        <f t="shared" si="234"/>
        <v>1</v>
      </c>
      <c r="AU211" s="129"/>
      <c r="AV211" s="75" t="s">
        <v>499</v>
      </c>
      <c r="AW211" s="75"/>
      <c r="AX211" s="75"/>
      <c r="AY211" s="75" t="s">
        <v>499</v>
      </c>
      <c r="AZ211" s="75"/>
      <c r="BA211" s="75"/>
      <c r="BB211" s="75"/>
      <c r="BC211" s="128"/>
      <c r="BE211" s="129"/>
      <c r="BF211" s="75" t="s">
        <v>498</v>
      </c>
      <c r="BG211" s="75"/>
      <c r="BH211" s="75"/>
      <c r="BI211" s="75" t="s">
        <v>498</v>
      </c>
      <c r="BJ211" s="75"/>
      <c r="BK211" s="75"/>
      <c r="BL211" s="75"/>
      <c r="BM211" s="128"/>
      <c r="BO211" s="129" t="str">
        <f t="shared" si="255"/>
        <v>I</v>
      </c>
      <c r="BP211" s="128" t="str">
        <f t="shared" si="256"/>
        <v/>
      </c>
      <c r="BQ211" s="128" t="str">
        <f t="shared" si="257"/>
        <v>I</v>
      </c>
      <c r="BS211" s="212"/>
      <c r="BT211" s="208"/>
      <c r="BU211" s="208"/>
      <c r="BV211" s="204"/>
    </row>
    <row r="212" spans="1:74" ht="26.25" customHeight="1">
      <c r="A212" s="311" t="s">
        <v>418</v>
      </c>
      <c r="B212" s="346" t="s">
        <v>421</v>
      </c>
      <c r="C212" s="312">
        <v>4</v>
      </c>
      <c r="D212" s="72" t="str">
        <f t="shared" si="241"/>
        <v>N</v>
      </c>
      <c r="E212" s="313"/>
      <c r="F212" s="314"/>
      <c r="G212" s="315"/>
      <c r="H212" s="315"/>
      <c r="I212" s="315"/>
      <c r="J212" s="316"/>
      <c r="K212" s="317" t="str">
        <f t="shared" ref="K212" si="276">IF(AK212="Y", $BQ212, "")</f>
        <v/>
      </c>
      <c r="L212" s="317" t="str">
        <f t="shared" ref="L212" si="277">IF(AL212="Y", $BQ212, "")</f>
        <v/>
      </c>
      <c r="M212" s="317" t="str">
        <f t="shared" ref="M212" si="278">IF(AM212="Y", $BQ212, "")</f>
        <v/>
      </c>
      <c r="N212" s="318" t="s">
        <v>499</v>
      </c>
      <c r="O212" s="319"/>
      <c r="P212" s="319"/>
      <c r="Q212" s="319"/>
      <c r="R212" s="319"/>
      <c r="T212" s="311" t="str">
        <f t="shared" ref="T212" si="279">IF(E212="", "", IF(E212&lt;DATE(YEAR(Application_Date)+3,MONTH(Application_Date),DAY(Application_Date)), "Y", "N"))</f>
        <v/>
      </c>
      <c r="U212" s="322" t="str">
        <f t="shared" ref="U212" si="280">IF(F212="", "", IF(F212&lt;DATE(YEAR(Application_Date)+3,MONTH(Application_Date),DAY(Application_Date)), "Y", "N"))</f>
        <v/>
      </c>
      <c r="V212" s="245">
        <f t="shared" ref="V212" si="281">IF(SUM(AB212, AH212)=0, IF(NOT(OR(T212="Y", U212="Y")), 0, 1), 0)</f>
        <v>0</v>
      </c>
      <c r="X212" s="311" t="str">
        <f t="shared" ref="X212" si="282">IF(NOT(ISERROR(SEARCH("I", K212))), IF(AND(ISERROR(SEARCH("I", G212)), ISERROR(SEARCH("I", $G212))), "N", "Y"), "")</f>
        <v/>
      </c>
      <c r="Y212" s="317" t="str">
        <f t="shared" ref="Y212" si="283">IF(NOT(ISERROR(SEARCH("I", L212))), IF(AND(ISERROR(SEARCH("I", H212)), ISERROR(SEARCH("I", $G212))), "N", "Y"), "")</f>
        <v/>
      </c>
      <c r="Z212" s="317" t="str">
        <f t="shared" ref="Z212" si="284">IF(NOT(ISERROR(SEARCH("I", M212))), IF(AND(ISERROR(SEARCH("I", I212)), ISERROR(SEARCH("I", $G212))), "N", "Y"), "")</f>
        <v/>
      </c>
      <c r="AA212" s="322" t="str">
        <f t="shared" ref="AA212" si="285">IF(NOT(ISERROR(SEARCH("I", N212))), IF(AND(ISERROR(SEARCH("I", J212)), ISERROR(SEARCH("I", $G212))), "N", "Y"), "")</f>
        <v>N</v>
      </c>
      <c r="AB212" s="245">
        <f t="shared" ref="AB212" si="286">IF(OR(NOT(ISERROR(SEARCH("I", G212))),NOT(ISERROR(SEARCH("I", H212))), NOT(ISERROR(SEARCH("I", I212))), NOT(ISERROR(SEARCH("I", J212)))), 1, 0)</f>
        <v>0</v>
      </c>
      <c r="AD212" s="311" t="str">
        <f t="shared" ref="AD212" si="287">IF(NOT(ISERROR(SEARCH("E", K212))), IF(AND(ISERROR(SEARCH("E", G212)), ISERROR(SEARCH("E", $G212))), "N", "Y"), "")</f>
        <v/>
      </c>
      <c r="AE212" s="317" t="str">
        <f t="shared" ref="AE212" si="288">IF(NOT(ISERROR(SEARCH("E", L212))), IF(AND(ISERROR(SEARCH("E", H212)), ISERROR(SEARCH("E", $G212))), "N", "Y"), "")</f>
        <v/>
      </c>
      <c r="AF212" s="317" t="str">
        <f t="shared" ref="AF212" si="289">IF(NOT(ISERROR(SEARCH("E", M212))), IF(AND(ISERROR(SEARCH("E", I212)), ISERROR(SEARCH("E", $G212))), "N", "Y"), "")</f>
        <v/>
      </c>
      <c r="AG212" s="322" t="str">
        <f t="shared" ref="AG212" si="290">IF(NOT(ISERROR(SEARCH("E", N212))), IF(AND(ISERROR(SEARCH("E", J212)), ISERROR(SEARCH("E", $G212))), "N", "Y"), "")</f>
        <v/>
      </c>
      <c r="AH212" s="245">
        <f t="shared" ref="AH212" si="291">IF(OR(NOT(ISERROR(SEARCH("E", G212))),NOT(ISERROR(SEARCH("E", H212))), NOT(ISERROR(SEARCH("E", I212))), NOT(ISERROR(SEARCH("E", J212)))), IF(AB212=1, 0, 1), 0)</f>
        <v>0</v>
      </c>
      <c r="AI212" s="245">
        <f t="shared" ref="AI212" si="292">IF(OR(NOT(ISERROR(SEARCH("E", G212))),NOT(ISERROR(SEARCH("E", H212))), NOT(ISERROR(SEARCH("E", I212))), NOT(ISERROR(SEARCH("E", J212)))), IF(AB212=1, 0, 1), 0)</f>
        <v>0</v>
      </c>
      <c r="AK212" s="311"/>
      <c r="AL212" s="317"/>
      <c r="AM212" s="317"/>
      <c r="AN212" s="318" t="s">
        <v>204</v>
      </c>
      <c r="AO212" s="75">
        <f t="shared" ref="AO212" si="293">IF(OR(AND($T212&lt;&gt;"Y", X212="N"), AND($U212&lt;&gt;"Y", AD212="N")), 1, 0)</f>
        <v>0</v>
      </c>
      <c r="AP212" s="75">
        <f t="shared" ref="AP212" si="294">IF(OR(AND($T212&lt;&gt;"Y", Y212="N"), AND($U212&lt;&gt;"Y", AE212="N")), 1, 0)</f>
        <v>0</v>
      </c>
      <c r="AQ212" s="75">
        <f t="shared" ref="AQ212" si="295">IF(OR(AND($T212&lt;&gt;"Y", Z212="N"), AND($U212&lt;&gt;"Y", AF212="N")), 1, 0)</f>
        <v>0</v>
      </c>
      <c r="AR212" s="128">
        <f t="shared" ref="AR212" si="296">IF(OR(AND($T212&lt;&gt;"Y", AA212="N"), AND($U212="", AG212="N")), 1, 0)</f>
        <v>1</v>
      </c>
      <c r="AS212" s="245">
        <f t="shared" ref="AS212" si="297">IF(SUM(AO212:AR212)&gt;0, 1, 0)</f>
        <v>1</v>
      </c>
      <c r="AU212" s="129"/>
      <c r="AV212" s="75" t="s">
        <v>499</v>
      </c>
      <c r="AW212" s="75"/>
      <c r="AX212" s="75"/>
      <c r="AY212" s="75" t="s">
        <v>499</v>
      </c>
      <c r="AZ212" s="75"/>
      <c r="BA212" s="75"/>
      <c r="BB212" s="75"/>
      <c r="BC212" s="128"/>
      <c r="BE212" s="129"/>
      <c r="BF212" s="75" t="s">
        <v>498</v>
      </c>
      <c r="BG212" s="75"/>
      <c r="BH212" s="75"/>
      <c r="BI212" s="75" t="s">
        <v>498</v>
      </c>
      <c r="BJ212" s="75"/>
      <c r="BK212" s="75"/>
      <c r="BL212" s="75"/>
      <c r="BM212" s="128"/>
      <c r="BO212" s="129" t="str">
        <f t="shared" si="255"/>
        <v>I</v>
      </c>
      <c r="BP212" s="128" t="str">
        <f t="shared" si="256"/>
        <v/>
      </c>
      <c r="BQ212" s="128" t="str">
        <f t="shared" si="257"/>
        <v>I</v>
      </c>
      <c r="BS212" s="212"/>
      <c r="BT212" s="208"/>
      <c r="BU212" s="208"/>
      <c r="BV212" s="204"/>
    </row>
    <row r="213" spans="1:74" ht="26.25" customHeight="1">
      <c r="A213" s="129" t="s">
        <v>419</v>
      </c>
      <c r="B213" s="345" t="s">
        <v>422</v>
      </c>
      <c r="C213" s="130">
        <v>4</v>
      </c>
      <c r="D213" s="72" t="str">
        <f t="shared" si="241"/>
        <v/>
      </c>
      <c r="E213" s="279"/>
      <c r="F213" s="280"/>
      <c r="G213" s="157"/>
      <c r="H213" s="157"/>
      <c r="I213" s="157"/>
      <c r="J213" s="158"/>
      <c r="K213" s="75" t="str">
        <f t="shared" si="251"/>
        <v/>
      </c>
      <c r="L213" s="75" t="str">
        <f t="shared" si="252"/>
        <v/>
      </c>
      <c r="M213" s="75" t="str">
        <f t="shared" si="253"/>
        <v/>
      </c>
      <c r="N213" s="131" t="str">
        <f t="shared" si="254"/>
        <v/>
      </c>
      <c r="O213" s="240"/>
      <c r="P213" s="240"/>
      <c r="Q213" s="240"/>
      <c r="R213" s="240"/>
      <c r="T213" s="129" t="str">
        <f t="shared" si="242"/>
        <v/>
      </c>
      <c r="U213" s="128" t="str">
        <f t="shared" si="239"/>
        <v/>
      </c>
      <c r="V213" s="245">
        <f t="shared" si="258"/>
        <v>0</v>
      </c>
      <c r="X213" s="129" t="str">
        <f t="shared" si="243"/>
        <v/>
      </c>
      <c r="Y213" s="75" t="str">
        <f t="shared" si="244"/>
        <v/>
      </c>
      <c r="Z213" s="75" t="str">
        <f t="shared" si="245"/>
        <v/>
      </c>
      <c r="AA213" s="128" t="str">
        <f t="shared" si="246"/>
        <v/>
      </c>
      <c r="AB213" s="245">
        <f t="shared" si="259"/>
        <v>0</v>
      </c>
      <c r="AD213" s="129" t="str">
        <f t="shared" si="247"/>
        <v/>
      </c>
      <c r="AE213" s="75" t="str">
        <f t="shared" si="248"/>
        <v/>
      </c>
      <c r="AF213" s="75" t="str">
        <f t="shared" si="249"/>
        <v/>
      </c>
      <c r="AG213" s="128" t="str">
        <f t="shared" si="250"/>
        <v/>
      </c>
      <c r="AH213" s="245">
        <f t="shared" si="260"/>
        <v>0</v>
      </c>
      <c r="AI213" s="245">
        <f t="shared" si="261"/>
        <v>0</v>
      </c>
      <c r="AK213" s="129"/>
      <c r="AL213" s="75"/>
      <c r="AM213" s="75"/>
      <c r="AN213" s="131"/>
      <c r="AO213" s="75">
        <f t="shared" si="262"/>
        <v>0</v>
      </c>
      <c r="AP213" s="75">
        <f t="shared" si="263"/>
        <v>0</v>
      </c>
      <c r="AQ213" s="75">
        <f t="shared" si="264"/>
        <v>0</v>
      </c>
      <c r="AR213" s="128">
        <f t="shared" si="265"/>
        <v>0</v>
      </c>
      <c r="AS213" s="245">
        <f t="shared" si="234"/>
        <v>0</v>
      </c>
      <c r="AU213" s="129"/>
      <c r="AV213" s="75"/>
      <c r="AW213" s="75"/>
      <c r="AX213" s="75"/>
      <c r="AY213" s="75"/>
      <c r="AZ213" s="75"/>
      <c r="BA213" s="75"/>
      <c r="BB213" s="75"/>
      <c r="BC213" s="128"/>
      <c r="BE213" s="129"/>
      <c r="BF213" s="75"/>
      <c r="BG213" s="75"/>
      <c r="BH213" s="75"/>
      <c r="BI213" s="75"/>
      <c r="BJ213" s="75"/>
      <c r="BK213" s="75"/>
      <c r="BL213" s="75"/>
      <c r="BM213" s="128"/>
      <c r="BO213" s="129" t="str">
        <f t="shared" si="255"/>
        <v/>
      </c>
      <c r="BP213" s="128" t="str">
        <f t="shared" si="256"/>
        <v/>
      </c>
      <c r="BQ213" s="128" t="str">
        <f t="shared" si="257"/>
        <v/>
      </c>
      <c r="BS213" s="212"/>
      <c r="BT213" s="208"/>
      <c r="BU213" s="208"/>
      <c r="BV213" s="204"/>
    </row>
    <row r="214" spans="1:74" ht="26.25" customHeight="1">
      <c r="A214" s="311" t="s">
        <v>544</v>
      </c>
      <c r="B214" s="346" t="s">
        <v>545</v>
      </c>
      <c r="C214" s="312">
        <v>4</v>
      </c>
      <c r="D214" s="72" t="str">
        <f t="shared" si="241"/>
        <v>N</v>
      </c>
      <c r="E214" s="313"/>
      <c r="F214" s="314"/>
      <c r="G214" s="315"/>
      <c r="H214" s="315"/>
      <c r="I214" s="315"/>
      <c r="J214" s="316"/>
      <c r="K214" s="317" t="str">
        <f t="shared" si="251"/>
        <v/>
      </c>
      <c r="L214" s="317" t="str">
        <f t="shared" si="252"/>
        <v/>
      </c>
      <c r="M214" s="317" t="str">
        <f t="shared" si="253"/>
        <v/>
      </c>
      <c r="N214" s="318" t="str">
        <f t="shared" si="254"/>
        <v>I</v>
      </c>
      <c r="O214" s="319"/>
      <c r="P214" s="319"/>
      <c r="Q214" s="319"/>
      <c r="R214" s="319"/>
      <c r="T214" s="132" t="str">
        <f t="shared" si="242"/>
        <v/>
      </c>
      <c r="U214" s="135" t="str">
        <f t="shared" si="239"/>
        <v/>
      </c>
      <c r="V214" s="245">
        <f t="shared" si="258"/>
        <v>0</v>
      </c>
      <c r="X214" s="132" t="str">
        <f t="shared" si="243"/>
        <v/>
      </c>
      <c r="Y214" s="133" t="str">
        <f t="shared" si="244"/>
        <v/>
      </c>
      <c r="Z214" s="133" t="str">
        <f t="shared" si="245"/>
        <v/>
      </c>
      <c r="AA214" s="135" t="str">
        <f t="shared" si="246"/>
        <v>N</v>
      </c>
      <c r="AB214" s="245">
        <f t="shared" si="259"/>
        <v>0</v>
      </c>
      <c r="AD214" s="132" t="str">
        <f t="shared" si="247"/>
        <v/>
      </c>
      <c r="AE214" s="133" t="str">
        <f t="shared" si="248"/>
        <v/>
      </c>
      <c r="AF214" s="133" t="str">
        <f t="shared" si="249"/>
        <v/>
      </c>
      <c r="AG214" s="135" t="str">
        <f t="shared" si="250"/>
        <v/>
      </c>
      <c r="AH214" s="245">
        <f t="shared" si="260"/>
        <v>0</v>
      </c>
      <c r="AI214" s="245">
        <f t="shared" si="261"/>
        <v>0</v>
      </c>
      <c r="AK214" s="132"/>
      <c r="AL214" s="133"/>
      <c r="AM214" s="133"/>
      <c r="AN214" s="134" t="s">
        <v>204</v>
      </c>
      <c r="AO214" s="75">
        <f t="shared" si="262"/>
        <v>0</v>
      </c>
      <c r="AP214" s="75">
        <f t="shared" si="263"/>
        <v>0</v>
      </c>
      <c r="AQ214" s="75">
        <f t="shared" si="264"/>
        <v>0</v>
      </c>
      <c r="AR214" s="128">
        <f t="shared" si="265"/>
        <v>1</v>
      </c>
      <c r="AS214" s="245">
        <f>IF(SUM(AO214:AR214)&gt;0, 1, 0)</f>
        <v>1</v>
      </c>
      <c r="AU214" s="129" t="s">
        <v>499</v>
      </c>
      <c r="AV214" s="75"/>
      <c r="AW214" s="75"/>
      <c r="AX214" s="75"/>
      <c r="AY214" s="75"/>
      <c r="AZ214" s="75"/>
      <c r="BA214" s="75"/>
      <c r="BB214" s="75"/>
      <c r="BC214" s="128"/>
      <c r="BE214" s="129" t="s">
        <v>498</v>
      </c>
      <c r="BF214" s="75"/>
      <c r="BG214" s="75"/>
      <c r="BH214" s="75"/>
      <c r="BI214" s="75"/>
      <c r="BJ214" s="75"/>
      <c r="BK214" s="75"/>
      <c r="BL214" s="75"/>
      <c r="BM214" s="128"/>
      <c r="BO214" s="129" t="str">
        <f t="shared" si="255"/>
        <v>I</v>
      </c>
      <c r="BP214" s="128" t="str">
        <f t="shared" si="256"/>
        <v/>
      </c>
      <c r="BQ214" s="128" t="str">
        <f t="shared" si="257"/>
        <v>I</v>
      </c>
      <c r="BS214" s="212"/>
      <c r="BT214" s="208"/>
      <c r="BU214" s="208"/>
      <c r="BV214" s="204"/>
    </row>
    <row r="215" spans="1:74">
      <c r="A215" s="129"/>
      <c r="B215" s="345"/>
      <c r="C215" s="130"/>
      <c r="D215" s="72"/>
      <c r="E215" s="279"/>
      <c r="F215" s="280"/>
      <c r="G215" s="157"/>
      <c r="H215" s="157"/>
      <c r="I215" s="157"/>
      <c r="J215" s="158"/>
      <c r="K215" s="75"/>
      <c r="L215" s="75"/>
      <c r="M215" s="75"/>
      <c r="N215" s="131"/>
      <c r="O215" s="240"/>
      <c r="P215" s="240"/>
      <c r="Q215" s="240"/>
      <c r="R215" s="240"/>
      <c r="T215" s="129"/>
      <c r="U215" s="128"/>
      <c r="V215" s="245"/>
      <c r="X215" s="129"/>
      <c r="Y215" s="75"/>
      <c r="Z215" s="75"/>
      <c r="AA215" s="128"/>
      <c r="AB215" s="245"/>
      <c r="AD215" s="129"/>
      <c r="AE215" s="75"/>
      <c r="AF215" s="75"/>
      <c r="AG215" s="128"/>
      <c r="AH215" s="245"/>
      <c r="AI215" s="245"/>
      <c r="AK215" s="129"/>
      <c r="AL215" s="75"/>
      <c r="AM215" s="75"/>
      <c r="AN215" s="131"/>
      <c r="AO215" s="75"/>
      <c r="AP215" s="75"/>
      <c r="AQ215" s="75"/>
      <c r="AR215" s="128"/>
      <c r="AS215" s="245"/>
      <c r="AU215" s="129"/>
      <c r="AV215" s="75"/>
      <c r="AW215" s="75"/>
      <c r="AX215" s="75"/>
      <c r="AY215" s="75"/>
      <c r="AZ215" s="75"/>
      <c r="BA215" s="75"/>
      <c r="BB215" s="75"/>
      <c r="BC215" s="128"/>
      <c r="BE215" s="129"/>
      <c r="BF215" s="75"/>
      <c r="BG215" s="75"/>
      <c r="BH215" s="75"/>
      <c r="BI215" s="75"/>
      <c r="BJ215" s="75"/>
      <c r="BK215" s="75"/>
      <c r="BL215" s="75"/>
      <c r="BM215" s="128"/>
      <c r="BO215" s="129"/>
      <c r="BP215" s="128"/>
      <c r="BQ215" s="128"/>
      <c r="BS215" s="212"/>
      <c r="BT215" s="208"/>
      <c r="BU215" s="208"/>
      <c r="BV215" s="204"/>
    </row>
    <row r="216" spans="1:74">
      <c r="A216" s="114" t="s">
        <v>202</v>
      </c>
      <c r="B216" s="115"/>
      <c r="C216" s="116"/>
      <c r="D216" s="72" t="str">
        <f t="shared" si="241"/>
        <v/>
      </c>
      <c r="E216" s="282"/>
      <c r="F216" s="283"/>
      <c r="G216" s="154"/>
      <c r="H216" s="154"/>
      <c r="I216" s="154"/>
      <c r="J216" s="155"/>
      <c r="K216" s="117" t="str">
        <f t="shared" si="251"/>
        <v/>
      </c>
      <c r="L216" s="117" t="str">
        <f t="shared" si="252"/>
        <v/>
      </c>
      <c r="M216" s="117" t="str">
        <f t="shared" si="253"/>
        <v/>
      </c>
      <c r="N216" s="115" t="str">
        <f t="shared" si="254"/>
        <v/>
      </c>
      <c r="O216" s="240"/>
      <c r="P216" s="240"/>
      <c r="Q216" s="240"/>
      <c r="R216" s="240"/>
      <c r="T216" s="118" t="str">
        <f t="shared" si="242"/>
        <v/>
      </c>
      <c r="U216" s="119" t="str">
        <f t="shared" si="239"/>
        <v/>
      </c>
      <c r="V216" s="245"/>
      <c r="X216" s="118" t="str">
        <f t="shared" si="243"/>
        <v/>
      </c>
      <c r="Y216" s="117" t="str">
        <f t="shared" si="244"/>
        <v/>
      </c>
      <c r="Z216" s="117" t="str">
        <f t="shared" si="245"/>
        <v/>
      </c>
      <c r="AA216" s="119" t="str">
        <f t="shared" si="246"/>
        <v/>
      </c>
      <c r="AB216" s="245"/>
      <c r="AD216" s="118" t="str">
        <f t="shared" si="247"/>
        <v/>
      </c>
      <c r="AE216" s="117" t="str">
        <f t="shared" si="248"/>
        <v/>
      </c>
      <c r="AF216" s="117" t="str">
        <f t="shared" si="249"/>
        <v/>
      </c>
      <c r="AG216" s="119"/>
      <c r="AH216" s="245"/>
      <c r="AI216" s="245"/>
      <c r="AK216" s="118"/>
      <c r="AL216" s="117"/>
      <c r="AM216" s="117"/>
      <c r="AN216" s="115"/>
      <c r="AO216" s="75"/>
      <c r="AP216" s="75"/>
      <c r="AQ216" s="75"/>
      <c r="AR216" s="128"/>
      <c r="AS216" s="245"/>
      <c r="AU216" s="129"/>
      <c r="AV216" s="75"/>
      <c r="AW216" s="75"/>
      <c r="AX216" s="75"/>
      <c r="AY216" s="75"/>
      <c r="AZ216" s="75"/>
      <c r="BA216" s="75"/>
      <c r="BB216" s="75"/>
      <c r="BC216" s="128"/>
      <c r="BE216" s="129"/>
      <c r="BF216" s="75"/>
      <c r="BG216" s="75"/>
      <c r="BH216" s="75"/>
      <c r="BI216" s="75"/>
      <c r="BJ216" s="75"/>
      <c r="BK216" s="75"/>
      <c r="BL216" s="75"/>
      <c r="BM216" s="128"/>
      <c r="BO216" s="129" t="str">
        <f t="shared" si="255"/>
        <v/>
      </c>
      <c r="BP216" s="128" t="str">
        <f t="shared" si="256"/>
        <v/>
      </c>
      <c r="BQ216" s="128" t="str">
        <f t="shared" si="257"/>
        <v/>
      </c>
      <c r="BS216" s="212"/>
      <c r="BT216" s="208"/>
      <c r="BU216" s="208"/>
      <c r="BV216" s="204"/>
    </row>
    <row r="217" spans="1:74" ht="25.5">
      <c r="A217" s="123" t="s">
        <v>425</v>
      </c>
      <c r="B217" s="344" t="s">
        <v>672</v>
      </c>
      <c r="C217" s="124">
        <v>4</v>
      </c>
      <c r="D217" s="72" t="str">
        <f t="shared" si="241"/>
        <v>N</v>
      </c>
      <c r="E217" s="278"/>
      <c r="F217" s="250"/>
      <c r="G217" s="156"/>
      <c r="H217" s="156"/>
      <c r="I217" s="156"/>
      <c r="J217" s="236"/>
      <c r="K217" s="125" t="str">
        <f t="shared" si="251"/>
        <v>I</v>
      </c>
      <c r="L217" s="125" t="str">
        <f t="shared" si="252"/>
        <v/>
      </c>
      <c r="M217" s="125" t="str">
        <f t="shared" si="253"/>
        <v/>
      </c>
      <c r="N217" s="126" t="str">
        <f t="shared" si="254"/>
        <v/>
      </c>
      <c r="O217" s="241"/>
      <c r="P217" s="241"/>
      <c r="Q217" s="241"/>
      <c r="R217" s="241"/>
      <c r="T217" s="123" t="str">
        <f t="shared" si="242"/>
        <v/>
      </c>
      <c r="U217" s="127" t="str">
        <f t="shared" ref="U217:U235" si="298">IF(F217="", "", IF(F217&lt;DATE(YEAR(Application_Date)+3,MONTH(Application_Date),DAY(Application_Date)), "Y", "N"))</f>
        <v/>
      </c>
      <c r="V217" s="245">
        <f>IF(SUM(AB217, AH217)=0, IF(NOT(OR(T217="Y", U217="Y")), 0, 1), 0)</f>
        <v>0</v>
      </c>
      <c r="X217" s="123" t="str">
        <f t="shared" si="243"/>
        <v>N</v>
      </c>
      <c r="Y217" s="125" t="str">
        <f t="shared" si="244"/>
        <v/>
      </c>
      <c r="Z217" s="125" t="str">
        <f t="shared" si="245"/>
        <v/>
      </c>
      <c r="AA217" s="127" t="str">
        <f t="shared" si="246"/>
        <v/>
      </c>
      <c r="AB217" s="245">
        <f t="shared" si="259"/>
        <v>0</v>
      </c>
      <c r="AD217" s="123" t="str">
        <f t="shared" si="247"/>
        <v/>
      </c>
      <c r="AE217" s="125" t="str">
        <f t="shared" si="248"/>
        <v/>
      </c>
      <c r="AF217" s="125" t="str">
        <f t="shared" si="249"/>
        <v/>
      </c>
      <c r="AG217" s="127" t="str">
        <f t="shared" si="250"/>
        <v/>
      </c>
      <c r="AH217" s="245">
        <f t="shared" si="260"/>
        <v>0</v>
      </c>
      <c r="AI217" s="245">
        <f t="shared" si="261"/>
        <v>0</v>
      </c>
      <c r="AK217" s="123" t="s">
        <v>204</v>
      </c>
      <c r="AL217" s="125"/>
      <c r="AM217" s="125"/>
      <c r="AN217" s="126"/>
      <c r="AO217" s="75">
        <f t="shared" si="262"/>
        <v>1</v>
      </c>
      <c r="AP217" s="75">
        <f t="shared" si="263"/>
        <v>0</v>
      </c>
      <c r="AQ217" s="75">
        <f t="shared" si="264"/>
        <v>0</v>
      </c>
      <c r="AR217" s="128">
        <f t="shared" si="265"/>
        <v>0</v>
      </c>
      <c r="AS217" s="245">
        <f t="shared" si="234"/>
        <v>1</v>
      </c>
      <c r="AU217" s="129"/>
      <c r="AV217" s="75" t="s">
        <v>499</v>
      </c>
      <c r="AW217" s="75"/>
      <c r="AX217" s="75"/>
      <c r="AY217" s="75"/>
      <c r="AZ217" s="75"/>
      <c r="BA217" s="75"/>
      <c r="BB217" s="75"/>
      <c r="BC217" s="128"/>
      <c r="BE217" s="129"/>
      <c r="BF217" s="75" t="s">
        <v>498</v>
      </c>
      <c r="BG217" s="75"/>
      <c r="BH217" s="75"/>
      <c r="BI217" s="75"/>
      <c r="BJ217" s="75"/>
      <c r="BK217" s="75"/>
      <c r="BL217" s="75"/>
      <c r="BM217" s="128"/>
      <c r="BO217" s="129" t="str">
        <f t="shared" si="255"/>
        <v>I</v>
      </c>
      <c r="BP217" s="128" t="str">
        <f t="shared" si="256"/>
        <v/>
      </c>
      <c r="BQ217" s="128" t="str">
        <f t="shared" si="257"/>
        <v>I</v>
      </c>
      <c r="BS217" s="212"/>
      <c r="BT217" s="208" t="s">
        <v>57</v>
      </c>
      <c r="BU217" s="208"/>
      <c r="BV217" s="204" t="s">
        <v>58</v>
      </c>
    </row>
    <row r="218" spans="1:74" ht="24.75" customHeight="1">
      <c r="A218" s="129" t="s">
        <v>426</v>
      </c>
      <c r="B218" s="345" t="s">
        <v>423</v>
      </c>
      <c r="C218" s="130">
        <v>4</v>
      </c>
      <c r="D218" s="72" t="str">
        <f t="shared" si="241"/>
        <v/>
      </c>
      <c r="E218" s="279"/>
      <c r="F218" s="280"/>
      <c r="G218" s="157"/>
      <c r="H218" s="157"/>
      <c r="I218" s="157"/>
      <c r="J218" s="158"/>
      <c r="K218" s="75" t="str">
        <f t="shared" si="251"/>
        <v/>
      </c>
      <c r="L218" s="75" t="str">
        <f t="shared" si="252"/>
        <v/>
      </c>
      <c r="M218" s="75" t="str">
        <f t="shared" si="253"/>
        <v/>
      </c>
      <c r="N218" s="131" t="str">
        <f t="shared" si="254"/>
        <v/>
      </c>
      <c r="O218" s="240"/>
      <c r="P218" s="240"/>
      <c r="Q218" s="240"/>
      <c r="R218" s="240"/>
      <c r="T218" s="129" t="str">
        <f t="shared" si="242"/>
        <v/>
      </c>
      <c r="U218" s="128" t="str">
        <f t="shared" si="298"/>
        <v/>
      </c>
      <c r="V218" s="245">
        <f t="shared" ref="V218:V233" si="299">IF(SUM(AB218, AH218)=0, IF(NOT(OR(T218="Y", U218="Y")), 0, 1), 0)</f>
        <v>0</v>
      </c>
      <c r="X218" s="129" t="str">
        <f t="shared" si="243"/>
        <v/>
      </c>
      <c r="Y218" s="75" t="str">
        <f t="shared" si="244"/>
        <v/>
      </c>
      <c r="Z218" s="75" t="str">
        <f t="shared" si="245"/>
        <v/>
      </c>
      <c r="AA218" s="128" t="str">
        <f t="shared" si="246"/>
        <v/>
      </c>
      <c r="AB218" s="245">
        <f t="shared" si="259"/>
        <v>0</v>
      </c>
      <c r="AD218" s="129" t="str">
        <f t="shared" si="247"/>
        <v/>
      </c>
      <c r="AE218" s="75" t="str">
        <f t="shared" si="248"/>
        <v/>
      </c>
      <c r="AF218" s="75" t="str">
        <f t="shared" si="249"/>
        <v/>
      </c>
      <c r="AG218" s="128" t="str">
        <f t="shared" si="250"/>
        <v/>
      </c>
      <c r="AH218" s="245">
        <f t="shared" si="260"/>
        <v>0</v>
      </c>
      <c r="AI218" s="245">
        <f t="shared" si="261"/>
        <v>0</v>
      </c>
      <c r="AK218" s="129"/>
      <c r="AL218" s="75"/>
      <c r="AM218" s="75"/>
      <c r="AN218" s="131"/>
      <c r="AO218" s="75">
        <f t="shared" si="262"/>
        <v>0</v>
      </c>
      <c r="AP218" s="75">
        <f t="shared" si="263"/>
        <v>0</v>
      </c>
      <c r="AQ218" s="75">
        <f t="shared" si="264"/>
        <v>0</v>
      </c>
      <c r="AR218" s="128">
        <f t="shared" si="265"/>
        <v>0</v>
      </c>
      <c r="AS218" s="245">
        <f t="shared" si="234"/>
        <v>0</v>
      </c>
      <c r="AU218" s="129"/>
      <c r="AV218" s="75"/>
      <c r="AW218" s="75"/>
      <c r="AX218" s="75"/>
      <c r="AY218" s="75"/>
      <c r="AZ218" s="75"/>
      <c r="BA218" s="75"/>
      <c r="BB218" s="75"/>
      <c r="BC218" s="128"/>
      <c r="BE218" s="129"/>
      <c r="BF218" s="75"/>
      <c r="BG218" s="75"/>
      <c r="BH218" s="75"/>
      <c r="BI218" s="75"/>
      <c r="BJ218" s="75"/>
      <c r="BK218" s="75"/>
      <c r="BL218" s="75"/>
      <c r="BM218" s="128"/>
      <c r="BO218" s="129" t="str">
        <f t="shared" si="255"/>
        <v/>
      </c>
      <c r="BP218" s="128" t="str">
        <f t="shared" si="256"/>
        <v/>
      </c>
      <c r="BQ218" s="128" t="str">
        <f t="shared" si="257"/>
        <v/>
      </c>
      <c r="BS218" s="212"/>
      <c r="BT218" s="208"/>
      <c r="BU218" s="208"/>
      <c r="BV218" s="204"/>
    </row>
    <row r="219" spans="1:74" ht="23.25" customHeight="1">
      <c r="A219" s="129" t="s">
        <v>427</v>
      </c>
      <c r="B219" s="345" t="s">
        <v>424</v>
      </c>
      <c r="C219" s="130">
        <v>4</v>
      </c>
      <c r="D219" s="72" t="str">
        <f t="shared" si="241"/>
        <v/>
      </c>
      <c r="E219" s="279"/>
      <c r="F219" s="280"/>
      <c r="G219" s="157"/>
      <c r="H219" s="157"/>
      <c r="I219" s="157"/>
      <c r="J219" s="158"/>
      <c r="K219" s="75" t="str">
        <f t="shared" si="251"/>
        <v/>
      </c>
      <c r="L219" s="75" t="str">
        <f t="shared" si="252"/>
        <v/>
      </c>
      <c r="M219" s="75" t="str">
        <f t="shared" si="253"/>
        <v/>
      </c>
      <c r="N219" s="131" t="str">
        <f t="shared" si="254"/>
        <v/>
      </c>
      <c r="O219" s="240"/>
      <c r="P219" s="240"/>
      <c r="Q219" s="240"/>
      <c r="R219" s="240"/>
      <c r="T219" s="129" t="str">
        <f t="shared" ref="T219:T235" si="300">IF(E219="", "", IF(E219&lt;DATE(YEAR(Application_Date)+3,MONTH(Application_Date),DAY(Application_Date)), "Y", "N"))</f>
        <v/>
      </c>
      <c r="U219" s="128" t="str">
        <f t="shared" si="298"/>
        <v/>
      </c>
      <c r="V219" s="245">
        <f t="shared" si="299"/>
        <v>0</v>
      </c>
      <c r="X219" s="129" t="str">
        <f t="shared" si="243"/>
        <v/>
      </c>
      <c r="Y219" s="75" t="str">
        <f t="shared" si="244"/>
        <v/>
      </c>
      <c r="Z219" s="75" t="str">
        <f t="shared" si="245"/>
        <v/>
      </c>
      <c r="AA219" s="128" t="str">
        <f t="shared" si="246"/>
        <v/>
      </c>
      <c r="AB219" s="245">
        <f t="shared" ref="AB219:AB233" si="301">IF(OR(NOT(ISERROR(SEARCH("I", G219))),NOT(ISERROR(SEARCH("I", H219))), NOT(ISERROR(SEARCH("I", I219))), NOT(ISERROR(SEARCH("I", J219)))), 1, 0)</f>
        <v>0</v>
      </c>
      <c r="AD219" s="129" t="str">
        <f t="shared" si="247"/>
        <v/>
      </c>
      <c r="AE219" s="75" t="str">
        <f t="shared" si="248"/>
        <v/>
      </c>
      <c r="AF219" s="75" t="str">
        <f t="shared" si="249"/>
        <v/>
      </c>
      <c r="AG219" s="128" t="str">
        <f t="shared" si="250"/>
        <v/>
      </c>
      <c r="AH219" s="245">
        <f t="shared" si="260"/>
        <v>0</v>
      </c>
      <c r="AI219" s="245">
        <f t="shared" ref="AI219:AI233" si="302">IF(OR(NOT(ISERROR(SEARCH("E", G219))),NOT(ISERROR(SEARCH("E", H219))), NOT(ISERROR(SEARCH("E", I219))), NOT(ISERROR(SEARCH("E", J219)))), IF(AB219=1, 0, 1), 0)</f>
        <v>0</v>
      </c>
      <c r="AK219" s="129"/>
      <c r="AL219" s="75"/>
      <c r="AM219" s="75"/>
      <c r="AN219" s="131"/>
      <c r="AO219" s="75">
        <f t="shared" si="262"/>
        <v>0</v>
      </c>
      <c r="AP219" s="75">
        <f t="shared" si="263"/>
        <v>0</v>
      </c>
      <c r="AQ219" s="75">
        <f t="shared" si="264"/>
        <v>0</v>
      </c>
      <c r="AR219" s="128">
        <f t="shared" si="265"/>
        <v>0</v>
      </c>
      <c r="AS219" s="245">
        <f t="shared" si="234"/>
        <v>0</v>
      </c>
      <c r="AU219" s="129"/>
      <c r="AV219" s="75"/>
      <c r="AW219" s="75"/>
      <c r="AX219" s="75"/>
      <c r="AY219" s="75"/>
      <c r="AZ219" s="75"/>
      <c r="BA219" s="75"/>
      <c r="BB219" s="75"/>
      <c r="BC219" s="128"/>
      <c r="BE219" s="129"/>
      <c r="BF219" s="75"/>
      <c r="BG219" s="75"/>
      <c r="BH219" s="75"/>
      <c r="BI219" s="75"/>
      <c r="BJ219" s="75"/>
      <c r="BK219" s="75"/>
      <c r="BL219" s="75"/>
      <c r="BM219" s="128"/>
      <c r="BO219" s="129" t="str">
        <f t="shared" si="255"/>
        <v/>
      </c>
      <c r="BP219" s="128" t="str">
        <f t="shared" si="256"/>
        <v/>
      </c>
      <c r="BQ219" s="128" t="str">
        <f t="shared" si="257"/>
        <v/>
      </c>
      <c r="BS219" s="212"/>
      <c r="BT219" s="208"/>
      <c r="BU219" s="208"/>
      <c r="BV219" s="204"/>
    </row>
    <row r="220" spans="1:74" ht="24" customHeight="1">
      <c r="A220" s="311" t="s">
        <v>604</v>
      </c>
      <c r="B220" s="346" t="s">
        <v>545</v>
      </c>
      <c r="C220" s="312">
        <v>4</v>
      </c>
      <c r="D220" s="72" t="str">
        <f>IF(BQ220="", "", IF(AS220=1, "N", "Y"))</f>
        <v>Y</v>
      </c>
      <c r="E220" s="313"/>
      <c r="F220" s="314"/>
      <c r="G220" s="315"/>
      <c r="H220" s="315"/>
      <c r="I220" s="315"/>
      <c r="J220" s="316" t="s">
        <v>499</v>
      </c>
      <c r="K220" s="317" t="str">
        <f>IF(AK220="Y", $BQ220, "")</f>
        <v/>
      </c>
      <c r="L220" s="317" t="str">
        <f>IF(AL220="Y", $BQ220, "")</f>
        <v/>
      </c>
      <c r="M220" s="317" t="str">
        <f>IF(AM220="Y", $BQ220, "")</f>
        <v/>
      </c>
      <c r="N220" s="318" t="str">
        <f>IF(AN220="Y", $BQ220, "")</f>
        <v>I</v>
      </c>
      <c r="O220" s="319"/>
      <c r="P220" s="319"/>
      <c r="Q220" s="319"/>
      <c r="R220" s="319"/>
      <c r="T220" s="132" t="str">
        <f t="shared" si="300"/>
        <v/>
      </c>
      <c r="U220" s="135" t="str">
        <f t="shared" si="298"/>
        <v/>
      </c>
      <c r="V220" s="245">
        <f t="shared" si="299"/>
        <v>0</v>
      </c>
      <c r="X220" s="132" t="str">
        <f>IF(NOT(ISERROR(SEARCH("I", K220))), IF(AND(ISERROR(SEARCH("I", G220)), ISERROR(SEARCH("I", $G220))), "N", "Y"), "")</f>
        <v/>
      </c>
      <c r="Y220" s="133" t="str">
        <f>IF(NOT(ISERROR(SEARCH("I", L220))), IF(AND(ISERROR(SEARCH("I", H220)), ISERROR(SEARCH("I", $G220))), "N", "Y"), "")</f>
        <v/>
      </c>
      <c r="Z220" s="133" t="str">
        <f>IF(NOT(ISERROR(SEARCH("I", M220))), IF(AND(ISERROR(SEARCH("I", I220)), ISERROR(SEARCH("I", $G220))), "N", "Y"), "")</f>
        <v/>
      </c>
      <c r="AA220" s="135" t="str">
        <f>IF(NOT(ISERROR(SEARCH("I", N220))), IF(AND(ISERROR(SEARCH("I", J220)), ISERROR(SEARCH("I", $G220))), "N", "Y"), "")</f>
        <v>Y</v>
      </c>
      <c r="AB220" s="245">
        <f t="shared" si="301"/>
        <v>1</v>
      </c>
      <c r="AD220" s="132" t="str">
        <f>IF(NOT(ISERROR(SEARCH("E", K220))), IF(AND(ISERROR(SEARCH("E", G220)), ISERROR(SEARCH("E", $G220))), "N", "Y"), "")</f>
        <v/>
      </c>
      <c r="AE220" s="133" t="str">
        <f>IF(NOT(ISERROR(SEARCH("E", L220))), IF(AND(ISERROR(SEARCH("E", H220)), ISERROR(SEARCH("E", $G220))), "N", "Y"), "")</f>
        <v/>
      </c>
      <c r="AF220" s="133" t="str">
        <f>IF(NOT(ISERROR(SEARCH("E", M220))), IF(AND(ISERROR(SEARCH("E", I220)), ISERROR(SEARCH("E", $G220))), "N", "Y"), "")</f>
        <v/>
      </c>
      <c r="AG220" s="135" t="str">
        <f>IF(NOT(ISERROR(SEARCH("E", N220))), IF(AND(ISERROR(SEARCH("E", J220)), ISERROR(SEARCH("E", $G220))), "N", "Y"), "")</f>
        <v/>
      </c>
      <c r="AH220" s="245">
        <f>IF(OR(NOT(ISERROR(SEARCH("E", G220))),NOT(ISERROR(SEARCH("E", H220))), NOT(ISERROR(SEARCH("E", I220))), NOT(ISERROR(SEARCH("E", J220)))), IF(AB220=1, 0, 1), 0)</f>
        <v>0</v>
      </c>
      <c r="AI220" s="245">
        <f t="shared" si="302"/>
        <v>0</v>
      </c>
      <c r="AK220" s="132"/>
      <c r="AL220" s="133"/>
      <c r="AM220" s="133"/>
      <c r="AN220" s="134" t="s">
        <v>204</v>
      </c>
      <c r="AO220" s="75">
        <f>IF(OR(AND($T220&lt;&gt;"Y", X220="N"), AND($U220&lt;&gt;"Y", AD220="N")), 1, 0)</f>
        <v>0</v>
      </c>
      <c r="AP220" s="75">
        <f>IF(OR(AND($T220&lt;&gt;"Y", Y220="N"), AND($U220&lt;&gt;"Y", AE220="N")), 1, 0)</f>
        <v>0</v>
      </c>
      <c r="AQ220" s="75">
        <f>IF(OR(AND($T220&lt;&gt;"Y", Z220="N"), AND($U220&lt;&gt;"Y", AF220="N")), 1, 0)</f>
        <v>0</v>
      </c>
      <c r="AR220" s="128">
        <f>IF(OR(AND($T220&lt;&gt;"Y", AA220="N"), AND($U220="", AG220="N")), 1, 0)</f>
        <v>0</v>
      </c>
      <c r="AS220" s="245">
        <f t="shared" si="234"/>
        <v>0</v>
      </c>
      <c r="AU220" s="129" t="s">
        <v>499</v>
      </c>
      <c r="AV220" s="75"/>
      <c r="AW220" s="75"/>
      <c r="AX220" s="75"/>
      <c r="AY220" s="75"/>
      <c r="AZ220" s="75"/>
      <c r="BA220" s="75"/>
      <c r="BB220" s="75"/>
      <c r="BC220" s="128"/>
      <c r="BE220" s="129" t="s">
        <v>498</v>
      </c>
      <c r="BF220" s="75"/>
      <c r="BG220" s="75"/>
      <c r="BH220" s="75"/>
      <c r="BI220" s="75"/>
      <c r="BJ220" s="75"/>
      <c r="BK220" s="75"/>
      <c r="BL220" s="75"/>
      <c r="BM220" s="128"/>
      <c r="BO220" s="129" t="str">
        <f>IF(OR(AND(AU220="I", OR(Physical_Building="Y", Physical_Building="Partial")),AND(AV220="I", OR(ME_Plant="Y", ME_Plant="Partial")), AND(AW220="I", OR(Data_Floor="Y", Data_Floor="Partial")), AND(AX220="I", OR(Racks="Y", Racks="Partial")), AND(AY220="I", OR(IT_Equipment="Y", IT_Equipment="Partial")), AND(AZ220="I", OR(Operating_System="Y", Operating_System="Partial")), AND(BA220="I", OR(Software="Y", Software="Partial")), AND(BB220="I", OR(Business_Process="Y", Business_Process="Partial")), AND(BC220="I", Full_Control="Y")), "I", "")</f>
        <v>I</v>
      </c>
      <c r="BP220" s="128" t="str">
        <f>IF(OR(AND(BE220="E", OR(Physical_Building="N", Physical_Building="Partial")),AND(BF220="E", OR(ME_Plant="N", ME_Plant="Partial")), AND(BG220="E", OR(Data_Floor="N", Data_Floor="Partial")), AND(BH220="E", OR(Racks="N", Racks="Partial")), AND(BI220="E", OR(IT_Equipment="N", IT_Equipment="Partial")), AND(BJ220="E", OR(Operating_System="N", Operating_System="Partial")), AND(BK220="E", OR(Software="N", Software="Partial")), AND(BL220="E", OR(Business_Process="N", Business_Process="Partial")), AND(BM220="E", Full_Control="N")), "E", "")</f>
        <v/>
      </c>
      <c r="BQ220" s="128" t="str">
        <f>IF(BO220="I",IF(BP220="E","I &amp; E","I"),IF(BP220="E","E",""))</f>
        <v>I</v>
      </c>
      <c r="BS220" s="212"/>
      <c r="BT220" s="208"/>
      <c r="BU220" s="208"/>
      <c r="BV220" s="204"/>
    </row>
    <row r="221" spans="1:74" ht="24" customHeight="1">
      <c r="A221" s="75" t="s">
        <v>673</v>
      </c>
      <c r="B221" s="19" t="s">
        <v>710</v>
      </c>
      <c r="C221" s="75">
        <v>4</v>
      </c>
      <c r="D221" s="72"/>
      <c r="E221" s="279"/>
      <c r="F221" s="280"/>
      <c r="G221" s="157"/>
      <c r="H221" s="157"/>
      <c r="I221" s="157"/>
      <c r="J221" s="158"/>
      <c r="K221" s="75" t="str">
        <f t="shared" si="251"/>
        <v/>
      </c>
      <c r="L221" s="75"/>
      <c r="M221" s="75"/>
      <c r="N221" s="131"/>
      <c r="O221" s="240"/>
      <c r="P221" s="240"/>
      <c r="Q221" s="240"/>
      <c r="R221" s="240"/>
      <c r="T221" s="129"/>
      <c r="U221" s="75"/>
      <c r="V221" s="245"/>
      <c r="X221" s="129"/>
      <c r="Y221" s="75"/>
      <c r="Z221" s="75"/>
      <c r="AA221" s="128"/>
      <c r="AB221" s="146"/>
      <c r="AD221" s="129"/>
      <c r="AE221" s="75"/>
      <c r="AF221" s="75"/>
      <c r="AG221" s="75"/>
      <c r="AH221" s="142"/>
      <c r="AI221" s="245"/>
      <c r="AK221" s="129"/>
      <c r="AL221" s="75"/>
      <c r="AM221" s="75"/>
      <c r="AN221" s="131"/>
      <c r="AO221" s="75">
        <f t="shared" ref="AO221:AO224" si="303">IF(OR(AND($T221&lt;&gt;"Y", X221="N"), AND($U221&lt;&gt;"Y", AD221="N")), 1, 0)</f>
        <v>0</v>
      </c>
      <c r="AP221" s="75">
        <f t="shared" ref="AP221:AP224" si="304">IF(OR(AND($T221&lt;&gt;"Y", Y221="N"), AND($U221&lt;&gt;"Y", AE221="N")), 1, 0)</f>
        <v>0</v>
      </c>
      <c r="AQ221" s="75">
        <f t="shared" ref="AQ221:AQ224" si="305">IF(OR(AND($T221&lt;&gt;"Y", Z221="N"), AND($U221&lt;&gt;"Y", AF221="N")), 1, 0)</f>
        <v>0</v>
      </c>
      <c r="AR221" s="128">
        <f t="shared" ref="AR221:AR224" si="306">IF(OR(AND($T221&lt;&gt;"Y", AA221="N"), AND($U221="", AG221="N")), 1, 0)</f>
        <v>0</v>
      </c>
      <c r="AS221" s="245">
        <f t="shared" ref="AS221:AS224" si="307">IF(SUM(AO221:AR221)&gt;0, 1, 0)</f>
        <v>0</v>
      </c>
      <c r="AU221" s="129"/>
      <c r="AV221" s="75"/>
      <c r="AW221" s="75"/>
      <c r="AX221" s="75"/>
      <c r="AY221" s="75"/>
      <c r="AZ221" s="75"/>
      <c r="BA221" s="75"/>
      <c r="BB221" s="75"/>
      <c r="BC221" s="128"/>
      <c r="BE221" s="129"/>
      <c r="BF221" s="75"/>
      <c r="BG221" s="75"/>
      <c r="BH221" s="75"/>
      <c r="BI221" s="75"/>
      <c r="BJ221" s="75"/>
      <c r="BK221" s="75"/>
      <c r="BL221" s="75"/>
      <c r="BM221" s="128"/>
      <c r="BO221" s="129"/>
      <c r="BP221" s="128"/>
      <c r="BQ221" s="128"/>
      <c r="BS221" s="212"/>
      <c r="BT221" s="208"/>
      <c r="BU221" s="208"/>
      <c r="BV221" s="204"/>
    </row>
    <row r="222" spans="1:74" ht="24" customHeight="1">
      <c r="A222" s="75" t="s">
        <v>674</v>
      </c>
      <c r="B222" s="19" t="s">
        <v>679</v>
      </c>
      <c r="C222" s="75">
        <v>4</v>
      </c>
      <c r="D222" s="72"/>
      <c r="E222" s="279"/>
      <c r="F222" s="280"/>
      <c r="G222" s="157"/>
      <c r="H222" s="157"/>
      <c r="I222" s="157"/>
      <c r="J222" s="158"/>
      <c r="K222" s="75" t="str">
        <f t="shared" si="251"/>
        <v/>
      </c>
      <c r="L222" s="75"/>
      <c r="M222" s="75"/>
      <c r="N222" s="131"/>
      <c r="O222" s="240"/>
      <c r="P222" s="240"/>
      <c r="Q222" s="240"/>
      <c r="R222" s="240"/>
      <c r="T222" s="129"/>
      <c r="U222" s="75"/>
      <c r="V222" s="245"/>
      <c r="X222" s="129"/>
      <c r="Y222" s="75"/>
      <c r="Z222" s="75"/>
      <c r="AA222" s="128"/>
      <c r="AB222" s="146"/>
      <c r="AD222" s="129"/>
      <c r="AE222" s="75"/>
      <c r="AF222" s="75"/>
      <c r="AG222" s="75"/>
      <c r="AH222" s="142"/>
      <c r="AI222" s="245"/>
      <c r="AK222" s="129"/>
      <c r="AL222" s="75"/>
      <c r="AM222" s="75"/>
      <c r="AN222" s="131"/>
      <c r="AO222" s="75">
        <f t="shared" si="303"/>
        <v>0</v>
      </c>
      <c r="AP222" s="75">
        <f t="shared" si="304"/>
        <v>0</v>
      </c>
      <c r="AQ222" s="75">
        <f t="shared" si="305"/>
        <v>0</v>
      </c>
      <c r="AR222" s="128">
        <f t="shared" si="306"/>
        <v>0</v>
      </c>
      <c r="AS222" s="245">
        <f t="shared" si="307"/>
        <v>0</v>
      </c>
      <c r="AU222" s="129"/>
      <c r="AV222" s="75"/>
      <c r="AW222" s="75"/>
      <c r="AX222" s="75"/>
      <c r="AY222" s="75"/>
      <c r="AZ222" s="75"/>
      <c r="BA222" s="75"/>
      <c r="BB222" s="75"/>
      <c r="BC222" s="128"/>
      <c r="BE222" s="129"/>
      <c r="BF222" s="75"/>
      <c r="BG222" s="75"/>
      <c r="BH222" s="75"/>
      <c r="BI222" s="75"/>
      <c r="BJ222" s="75"/>
      <c r="BK222" s="75"/>
      <c r="BL222" s="75"/>
      <c r="BM222" s="128"/>
      <c r="BO222" s="129"/>
      <c r="BP222" s="128"/>
      <c r="BQ222" s="128"/>
      <c r="BS222" s="212"/>
      <c r="BT222" s="208"/>
      <c r="BU222" s="208"/>
      <c r="BV222" s="204"/>
    </row>
    <row r="223" spans="1:74" ht="24" customHeight="1">
      <c r="A223" s="75" t="s">
        <v>675</v>
      </c>
      <c r="B223" s="19" t="s">
        <v>680</v>
      </c>
      <c r="C223" s="75">
        <v>4</v>
      </c>
      <c r="D223" s="72"/>
      <c r="E223" s="279"/>
      <c r="F223" s="280"/>
      <c r="G223" s="157"/>
      <c r="H223" s="157"/>
      <c r="I223" s="157"/>
      <c r="J223" s="158"/>
      <c r="K223" s="75" t="str">
        <f t="shared" si="251"/>
        <v/>
      </c>
      <c r="L223" s="75"/>
      <c r="M223" s="75"/>
      <c r="N223" s="131"/>
      <c r="O223" s="240"/>
      <c r="P223" s="240"/>
      <c r="Q223" s="240"/>
      <c r="R223" s="240"/>
      <c r="T223" s="129"/>
      <c r="U223" s="75"/>
      <c r="V223" s="245"/>
      <c r="X223" s="129"/>
      <c r="Y223" s="75"/>
      <c r="Z223" s="75"/>
      <c r="AA223" s="128"/>
      <c r="AB223" s="146"/>
      <c r="AD223" s="129"/>
      <c r="AE223" s="75"/>
      <c r="AF223" s="75"/>
      <c r="AG223" s="75"/>
      <c r="AH223" s="142"/>
      <c r="AI223" s="245"/>
      <c r="AK223" s="129"/>
      <c r="AL223" s="75"/>
      <c r="AM223" s="75"/>
      <c r="AN223" s="131"/>
      <c r="AO223" s="75">
        <f t="shared" si="303"/>
        <v>0</v>
      </c>
      <c r="AP223" s="75">
        <f t="shared" si="304"/>
        <v>0</v>
      </c>
      <c r="AQ223" s="75">
        <f t="shared" si="305"/>
        <v>0</v>
      </c>
      <c r="AR223" s="128">
        <f t="shared" si="306"/>
        <v>0</v>
      </c>
      <c r="AS223" s="245">
        <f t="shared" si="307"/>
        <v>0</v>
      </c>
      <c r="AU223" s="129"/>
      <c r="AV223" s="75"/>
      <c r="AW223" s="75"/>
      <c r="AX223" s="75"/>
      <c r="AY223" s="75"/>
      <c r="AZ223" s="75"/>
      <c r="BA223" s="75"/>
      <c r="BB223" s="75"/>
      <c r="BC223" s="128"/>
      <c r="BE223" s="129"/>
      <c r="BF223" s="75"/>
      <c r="BG223" s="75"/>
      <c r="BH223" s="75"/>
      <c r="BI223" s="75"/>
      <c r="BJ223" s="75"/>
      <c r="BK223" s="75"/>
      <c r="BL223" s="75"/>
      <c r="BM223" s="128"/>
      <c r="BO223" s="129"/>
      <c r="BP223" s="128"/>
      <c r="BQ223" s="128"/>
      <c r="BS223" s="212"/>
      <c r="BT223" s="208"/>
      <c r="BU223" s="208"/>
      <c r="BV223" s="204"/>
    </row>
    <row r="224" spans="1:74" ht="24" customHeight="1">
      <c r="A224" s="75" t="s">
        <v>676</v>
      </c>
      <c r="B224" s="19" t="s">
        <v>681</v>
      </c>
      <c r="C224" s="75">
        <v>4</v>
      </c>
      <c r="D224" s="72"/>
      <c r="E224" s="279"/>
      <c r="F224" s="280"/>
      <c r="G224" s="157"/>
      <c r="H224" s="157"/>
      <c r="I224" s="157"/>
      <c r="J224" s="158"/>
      <c r="K224" s="75" t="str">
        <f t="shared" si="251"/>
        <v/>
      </c>
      <c r="L224" s="75"/>
      <c r="M224" s="75"/>
      <c r="N224" s="131"/>
      <c r="O224" s="240"/>
      <c r="P224" s="240"/>
      <c r="Q224" s="240"/>
      <c r="R224" s="240"/>
      <c r="T224" s="129"/>
      <c r="U224" s="75"/>
      <c r="V224" s="245"/>
      <c r="X224" s="129"/>
      <c r="Y224" s="75"/>
      <c r="Z224" s="75"/>
      <c r="AA224" s="128"/>
      <c r="AB224" s="146"/>
      <c r="AD224" s="129"/>
      <c r="AE224" s="75"/>
      <c r="AF224" s="75"/>
      <c r="AG224" s="75"/>
      <c r="AH224" s="142"/>
      <c r="AI224" s="245"/>
      <c r="AK224" s="129"/>
      <c r="AL224" s="75"/>
      <c r="AM224" s="75"/>
      <c r="AN224" s="131"/>
      <c r="AO224" s="75">
        <f t="shared" si="303"/>
        <v>0</v>
      </c>
      <c r="AP224" s="75">
        <f t="shared" si="304"/>
        <v>0</v>
      </c>
      <c r="AQ224" s="75">
        <f t="shared" si="305"/>
        <v>0</v>
      </c>
      <c r="AR224" s="128">
        <f t="shared" si="306"/>
        <v>0</v>
      </c>
      <c r="AS224" s="245">
        <f t="shared" si="307"/>
        <v>0</v>
      </c>
      <c r="AU224" s="129"/>
      <c r="AV224" s="75"/>
      <c r="AW224" s="75"/>
      <c r="AX224" s="75"/>
      <c r="AY224" s="75"/>
      <c r="AZ224" s="75"/>
      <c r="BA224" s="75"/>
      <c r="BB224" s="75"/>
      <c r="BC224" s="128"/>
      <c r="BE224" s="129"/>
      <c r="BF224" s="75"/>
      <c r="BG224" s="75"/>
      <c r="BH224" s="75"/>
      <c r="BI224" s="75"/>
      <c r="BJ224" s="75"/>
      <c r="BK224" s="75"/>
      <c r="BL224" s="75"/>
      <c r="BM224" s="128"/>
      <c r="BO224" s="129"/>
      <c r="BP224" s="128"/>
      <c r="BQ224" s="128"/>
      <c r="BS224" s="212"/>
      <c r="BT224" s="208"/>
      <c r="BU224" s="208"/>
      <c r="BV224" s="204"/>
    </row>
    <row r="225" spans="1:74" ht="24" customHeight="1">
      <c r="A225" s="75" t="s">
        <v>677</v>
      </c>
      <c r="B225" s="19" t="s">
        <v>711</v>
      </c>
      <c r="C225" s="75">
        <v>4</v>
      </c>
      <c r="D225" s="72"/>
      <c r="E225" s="279"/>
      <c r="F225" s="280"/>
      <c r="G225" s="157"/>
      <c r="H225" s="157"/>
      <c r="I225" s="157"/>
      <c r="J225" s="158"/>
      <c r="K225" s="75"/>
      <c r="L225" s="75"/>
      <c r="M225" s="75"/>
      <c r="N225" s="131"/>
      <c r="O225" s="240"/>
      <c r="P225" s="240"/>
      <c r="Q225" s="240"/>
      <c r="R225" s="240"/>
      <c r="T225" s="129"/>
      <c r="U225" s="75"/>
      <c r="V225" s="245"/>
      <c r="X225" s="129"/>
      <c r="Y225" s="75"/>
      <c r="Z225" s="75"/>
      <c r="AA225" s="128"/>
      <c r="AB225" s="146"/>
      <c r="AD225" s="129"/>
      <c r="AE225" s="75"/>
      <c r="AF225" s="75"/>
      <c r="AG225" s="75"/>
      <c r="AH225" s="142"/>
      <c r="AI225" s="245"/>
      <c r="AK225" s="129"/>
      <c r="AL225" s="75"/>
      <c r="AM225" s="75"/>
      <c r="AN225" s="131"/>
      <c r="AO225" s="75"/>
      <c r="AP225" s="75"/>
      <c r="AQ225" s="75"/>
      <c r="AR225" s="75"/>
      <c r="AS225" s="245"/>
      <c r="AU225" s="129"/>
      <c r="AV225" s="75"/>
      <c r="AW225" s="75"/>
      <c r="AX225" s="75"/>
      <c r="AY225" s="75"/>
      <c r="AZ225" s="75"/>
      <c r="BA225" s="75"/>
      <c r="BB225" s="75"/>
      <c r="BC225" s="128"/>
      <c r="BE225" s="129"/>
      <c r="BF225" s="75"/>
      <c r="BG225" s="75"/>
      <c r="BH225" s="75"/>
      <c r="BI225" s="75"/>
      <c r="BJ225" s="75"/>
      <c r="BK225" s="75"/>
      <c r="BL225" s="75"/>
      <c r="BM225" s="128"/>
      <c r="BO225" s="129"/>
      <c r="BP225" s="75"/>
      <c r="BQ225" s="128"/>
      <c r="BS225" s="212"/>
      <c r="BT225" s="208"/>
      <c r="BU225" s="208"/>
      <c r="BV225" s="204"/>
    </row>
    <row r="226" spans="1:74" ht="24" customHeight="1">
      <c r="A226" s="75" t="s">
        <v>712</v>
      </c>
      <c r="B226" s="19" t="s">
        <v>678</v>
      </c>
      <c r="C226" s="75">
        <v>4</v>
      </c>
      <c r="D226" s="72"/>
      <c r="E226" s="279"/>
      <c r="F226" s="280"/>
      <c r="G226" s="157"/>
      <c r="H226" s="157"/>
      <c r="I226" s="157"/>
      <c r="J226" s="158"/>
      <c r="K226" s="75"/>
      <c r="L226" s="75"/>
      <c r="M226" s="75"/>
      <c r="N226" s="131"/>
      <c r="O226" s="240"/>
      <c r="P226" s="240"/>
      <c r="Q226" s="240"/>
      <c r="R226" s="240"/>
      <c r="T226" s="129"/>
      <c r="U226" s="75"/>
      <c r="V226" s="245"/>
      <c r="X226" s="129"/>
      <c r="Y226" s="75"/>
      <c r="Z226" s="75"/>
      <c r="AA226" s="128"/>
      <c r="AB226" s="146"/>
      <c r="AD226" s="129"/>
      <c r="AE226" s="75"/>
      <c r="AF226" s="75"/>
      <c r="AG226" s="75"/>
      <c r="AH226" s="142"/>
      <c r="AI226" s="245"/>
      <c r="AK226" s="129"/>
      <c r="AL226" s="75"/>
      <c r="AM226" s="75"/>
      <c r="AN226" s="131"/>
      <c r="AO226" s="75"/>
      <c r="AP226" s="75"/>
      <c r="AQ226" s="75"/>
      <c r="AR226" s="75"/>
      <c r="AS226" s="245"/>
      <c r="AU226" s="129"/>
      <c r="AV226" s="75"/>
      <c r="AW226" s="75"/>
      <c r="AX226" s="75"/>
      <c r="AY226" s="75"/>
      <c r="AZ226" s="75"/>
      <c r="BA226" s="75"/>
      <c r="BB226" s="75"/>
      <c r="BC226" s="128"/>
      <c r="BE226" s="129"/>
      <c r="BF226" s="75"/>
      <c r="BG226" s="75"/>
      <c r="BH226" s="75"/>
      <c r="BI226" s="75"/>
      <c r="BJ226" s="75"/>
      <c r="BK226" s="75"/>
      <c r="BL226" s="75"/>
      <c r="BM226" s="128"/>
      <c r="BO226" s="129"/>
      <c r="BP226" s="75"/>
      <c r="BQ226" s="128"/>
      <c r="BS226" s="212"/>
      <c r="BT226" s="208"/>
      <c r="BU226" s="208"/>
      <c r="BV226" s="204"/>
    </row>
    <row r="227" spans="1:74" ht="24" customHeight="1">
      <c r="A227" s="75" t="s">
        <v>713</v>
      </c>
      <c r="B227" s="19" t="s">
        <v>714</v>
      </c>
      <c r="C227" s="75">
        <v>4</v>
      </c>
      <c r="D227" s="72"/>
      <c r="E227" s="279"/>
      <c r="F227" s="280"/>
      <c r="G227" s="157"/>
      <c r="H227" s="157"/>
      <c r="I227" s="157"/>
      <c r="J227" s="158"/>
      <c r="K227" s="75"/>
      <c r="L227" s="75"/>
      <c r="M227" s="75"/>
      <c r="N227" s="131"/>
      <c r="O227" s="240"/>
      <c r="P227" s="240"/>
      <c r="Q227" s="240"/>
      <c r="R227" s="240"/>
      <c r="T227" s="129"/>
      <c r="U227" s="75"/>
      <c r="V227" s="245"/>
      <c r="X227" s="129"/>
      <c r="Y227" s="75"/>
      <c r="Z227" s="75"/>
      <c r="AA227" s="128"/>
      <c r="AB227" s="146"/>
      <c r="AD227" s="129"/>
      <c r="AE227" s="75"/>
      <c r="AF227" s="75"/>
      <c r="AG227" s="75"/>
      <c r="AH227" s="142"/>
      <c r="AI227" s="245"/>
      <c r="AK227" s="129"/>
      <c r="AL227" s="75"/>
      <c r="AM227" s="75"/>
      <c r="AN227" s="131"/>
      <c r="AO227" s="75"/>
      <c r="AP227" s="75"/>
      <c r="AQ227" s="75"/>
      <c r="AR227" s="75"/>
      <c r="AS227" s="245"/>
      <c r="AU227" s="129"/>
      <c r="AV227" s="75"/>
      <c r="AW227" s="75"/>
      <c r="AX227" s="75"/>
      <c r="AY227" s="75"/>
      <c r="AZ227" s="75"/>
      <c r="BA227" s="75"/>
      <c r="BB227" s="75"/>
      <c r="BC227" s="128"/>
      <c r="BE227" s="129"/>
      <c r="BF227" s="75"/>
      <c r="BG227" s="75"/>
      <c r="BH227" s="75"/>
      <c r="BI227" s="75"/>
      <c r="BJ227" s="75"/>
      <c r="BK227" s="75"/>
      <c r="BL227" s="75"/>
      <c r="BM227" s="128"/>
      <c r="BO227" s="129"/>
      <c r="BP227" s="75"/>
      <c r="BQ227" s="128"/>
      <c r="BS227" s="212"/>
      <c r="BT227" s="208"/>
      <c r="BU227" s="208"/>
      <c r="BV227" s="204"/>
    </row>
    <row r="228" spans="1:74" ht="24" customHeight="1">
      <c r="A228" s="75" t="s">
        <v>715</v>
      </c>
      <c r="B228" s="19" t="s">
        <v>716</v>
      </c>
      <c r="C228" s="75">
        <v>4</v>
      </c>
      <c r="D228" s="72"/>
      <c r="E228" s="279"/>
      <c r="F228" s="280"/>
      <c r="G228" s="157"/>
      <c r="H228" s="157"/>
      <c r="I228" s="157"/>
      <c r="J228" s="158"/>
      <c r="K228" s="75"/>
      <c r="L228" s="75"/>
      <c r="M228" s="75"/>
      <c r="N228" s="131"/>
      <c r="O228" s="240"/>
      <c r="P228" s="240"/>
      <c r="Q228" s="240"/>
      <c r="R228" s="240"/>
      <c r="T228" s="129"/>
      <c r="U228" s="75"/>
      <c r="V228" s="245"/>
      <c r="X228" s="129"/>
      <c r="Y228" s="75"/>
      <c r="Z228" s="75"/>
      <c r="AA228" s="128"/>
      <c r="AB228" s="146"/>
      <c r="AD228" s="129"/>
      <c r="AE228" s="75"/>
      <c r="AF228" s="75"/>
      <c r="AG228" s="75"/>
      <c r="AH228" s="142"/>
      <c r="AI228" s="245"/>
      <c r="AK228" s="129"/>
      <c r="AL228" s="75"/>
      <c r="AM228" s="75"/>
      <c r="AN228" s="131"/>
      <c r="AO228" s="75"/>
      <c r="AP228" s="75"/>
      <c r="AQ228" s="75"/>
      <c r="AR228" s="75"/>
      <c r="AS228" s="245"/>
      <c r="AU228" s="129"/>
      <c r="AV228" s="75"/>
      <c r="AW228" s="75"/>
      <c r="AX228" s="75"/>
      <c r="AY228" s="75"/>
      <c r="AZ228" s="75"/>
      <c r="BA228" s="75"/>
      <c r="BB228" s="75"/>
      <c r="BC228" s="128"/>
      <c r="BE228" s="129"/>
      <c r="BF228" s="75"/>
      <c r="BG228" s="75"/>
      <c r="BH228" s="75"/>
      <c r="BI228" s="75"/>
      <c r="BJ228" s="75"/>
      <c r="BK228" s="75"/>
      <c r="BL228" s="75"/>
      <c r="BM228" s="128"/>
      <c r="BO228" s="129"/>
      <c r="BP228" s="75"/>
      <c r="BQ228" s="128"/>
      <c r="BS228" s="212"/>
      <c r="BT228" s="208"/>
      <c r="BU228" s="208"/>
      <c r="BV228" s="204"/>
    </row>
    <row r="229" spans="1:74">
      <c r="D229" s="72"/>
      <c r="E229" s="85"/>
      <c r="F229" s="281"/>
      <c r="J229" s="136"/>
      <c r="K229" s="75" t="str">
        <f t="shared" si="251"/>
        <v/>
      </c>
      <c r="N229" s="136"/>
      <c r="O229" s="269"/>
      <c r="P229" s="270"/>
      <c r="Q229" s="270"/>
      <c r="R229" s="110"/>
      <c r="T229" s="111"/>
      <c r="V229" s="245"/>
      <c r="X229" s="111"/>
      <c r="AA229" s="110"/>
      <c r="AB229" s="110"/>
      <c r="AD229" s="111"/>
      <c r="AH229" s="111"/>
      <c r="AI229" s="270"/>
      <c r="AK229" s="111"/>
      <c r="AN229" s="136"/>
      <c r="AS229" s="270"/>
      <c r="AU229" s="111"/>
      <c r="BC229" s="110"/>
      <c r="BE229" s="111"/>
      <c r="BM229" s="110"/>
      <c r="BO229" s="111"/>
      <c r="BQ229" s="270"/>
      <c r="BS229" s="211"/>
      <c r="BT229" s="267"/>
      <c r="BU229" s="267"/>
      <c r="BV229" s="269"/>
    </row>
    <row r="230" spans="1:74">
      <c r="A230" s="114" t="s">
        <v>203</v>
      </c>
      <c r="B230" s="115"/>
      <c r="C230" s="116"/>
      <c r="D230" s="72" t="str">
        <f t="shared" si="241"/>
        <v/>
      </c>
      <c r="E230" s="282"/>
      <c r="F230" s="283"/>
      <c r="G230" s="154"/>
      <c r="H230" s="154"/>
      <c r="I230" s="154"/>
      <c r="J230" s="155"/>
      <c r="K230" s="75" t="str">
        <f t="shared" si="251"/>
        <v/>
      </c>
      <c r="L230" s="117" t="str">
        <f t="shared" si="252"/>
        <v/>
      </c>
      <c r="M230" s="117" t="str">
        <f t="shared" si="253"/>
        <v/>
      </c>
      <c r="N230" s="115" t="str">
        <f t="shared" si="254"/>
        <v/>
      </c>
      <c r="O230" s="240"/>
      <c r="P230" s="240"/>
      <c r="Q230" s="240"/>
      <c r="R230" s="240"/>
      <c r="T230" s="118" t="str">
        <f t="shared" si="300"/>
        <v/>
      </c>
      <c r="U230" s="119" t="str">
        <f t="shared" si="298"/>
        <v/>
      </c>
      <c r="V230" s="245"/>
      <c r="X230" s="118" t="str">
        <f t="shared" ref="X230:Z235" si="308">IF(NOT(ISERROR(SEARCH("I", K230))), IF(AND(ISERROR(SEARCH("I", G230)), ISERROR(SEARCH("I", $G230))), "N", "Y"), "")</f>
        <v/>
      </c>
      <c r="Y230" s="117" t="str">
        <f t="shared" si="308"/>
        <v/>
      </c>
      <c r="Z230" s="117" t="str">
        <f t="shared" si="308"/>
        <v/>
      </c>
      <c r="AA230" s="119" t="str">
        <f t="shared" ref="AA230:AA235" si="309">IF(NOT(ISERROR(SEARCH("I", N230))), IF(AND(ISERROR(SEARCH("I", J230)), ISERROR(SEARCH("I", $G230))), "N", "Y"), "")</f>
        <v/>
      </c>
      <c r="AB230" s="245"/>
      <c r="AD230" s="118" t="str">
        <f t="shared" ref="AD230:AG235" si="310">IF(NOT(ISERROR(SEARCH("E", K230))), IF(AND(ISERROR(SEARCH("E", G230)), ISERROR(SEARCH("E", $G230))), "N", "Y"), "")</f>
        <v/>
      </c>
      <c r="AE230" s="117" t="str">
        <f t="shared" si="310"/>
        <v/>
      </c>
      <c r="AF230" s="117" t="str">
        <f t="shared" si="310"/>
        <v/>
      </c>
      <c r="AG230" s="119" t="str">
        <f t="shared" si="310"/>
        <v/>
      </c>
      <c r="AH230" s="245"/>
      <c r="AI230" s="245"/>
      <c r="AK230" s="118"/>
      <c r="AL230" s="117"/>
      <c r="AM230" s="117"/>
      <c r="AN230" s="115"/>
      <c r="AO230" s="75"/>
      <c r="AP230" s="75"/>
      <c r="AQ230" s="75"/>
      <c r="AR230" s="128"/>
      <c r="AS230" s="245"/>
      <c r="AU230" s="129"/>
      <c r="AV230" s="75"/>
      <c r="AW230" s="75"/>
      <c r="AX230" s="75"/>
      <c r="AY230" s="75"/>
      <c r="AZ230" s="75"/>
      <c r="BA230" s="75"/>
      <c r="BB230" s="75"/>
      <c r="BC230" s="128"/>
      <c r="BE230" s="129"/>
      <c r="BF230" s="75"/>
      <c r="BG230" s="75"/>
      <c r="BH230" s="75"/>
      <c r="BI230" s="75"/>
      <c r="BJ230" s="75"/>
      <c r="BK230" s="75"/>
      <c r="BL230" s="75"/>
      <c r="BM230" s="128"/>
      <c r="BO230" s="129" t="str">
        <f t="shared" si="255"/>
        <v/>
      </c>
      <c r="BP230" s="128" t="str">
        <f t="shared" si="256"/>
        <v/>
      </c>
      <c r="BQ230" s="128" t="str">
        <f t="shared" si="257"/>
        <v/>
      </c>
      <c r="BS230" s="212"/>
      <c r="BT230" s="208"/>
      <c r="BU230" s="208"/>
      <c r="BV230" s="204"/>
    </row>
    <row r="231" spans="1:74" ht="19.5" customHeight="1">
      <c r="A231" s="129" t="s">
        <v>428</v>
      </c>
      <c r="B231" s="345" t="s">
        <v>431</v>
      </c>
      <c r="C231" s="130">
        <v>3</v>
      </c>
      <c r="D231" s="72" t="str">
        <f t="shared" si="241"/>
        <v/>
      </c>
      <c r="E231" s="279"/>
      <c r="F231" s="280"/>
      <c r="G231" s="157"/>
      <c r="H231" s="157"/>
      <c r="I231" s="157"/>
      <c r="J231" s="158"/>
      <c r="K231" s="75" t="str">
        <f t="shared" si="251"/>
        <v/>
      </c>
      <c r="L231" s="75" t="str">
        <f t="shared" si="252"/>
        <v/>
      </c>
      <c r="M231" s="75" t="str">
        <f t="shared" si="253"/>
        <v/>
      </c>
      <c r="N231" s="131" t="str">
        <f t="shared" si="254"/>
        <v/>
      </c>
      <c r="O231" s="240"/>
      <c r="P231" s="240"/>
      <c r="Q231" s="240"/>
      <c r="R231" s="240"/>
      <c r="T231" s="129" t="str">
        <f t="shared" si="300"/>
        <v/>
      </c>
      <c r="U231" s="128" t="str">
        <f t="shared" si="298"/>
        <v/>
      </c>
      <c r="V231" s="245">
        <f t="shared" si="299"/>
        <v>0</v>
      </c>
      <c r="X231" s="129" t="str">
        <f t="shared" si="308"/>
        <v/>
      </c>
      <c r="Y231" s="75" t="str">
        <f t="shared" si="308"/>
        <v/>
      </c>
      <c r="Z231" s="75" t="str">
        <f t="shared" si="308"/>
        <v/>
      </c>
      <c r="AA231" s="128" t="str">
        <f t="shared" si="309"/>
        <v/>
      </c>
      <c r="AB231" s="245">
        <f t="shared" si="301"/>
        <v>0</v>
      </c>
      <c r="AD231" s="129" t="str">
        <f t="shared" si="310"/>
        <v/>
      </c>
      <c r="AE231" s="75" t="str">
        <f t="shared" si="310"/>
        <v/>
      </c>
      <c r="AF231" s="75" t="str">
        <f t="shared" si="310"/>
        <v/>
      </c>
      <c r="AG231" s="128" t="str">
        <f t="shared" si="310"/>
        <v/>
      </c>
      <c r="AH231" s="245">
        <f t="shared" si="260"/>
        <v>0</v>
      </c>
      <c r="AI231" s="245">
        <f t="shared" si="302"/>
        <v>0</v>
      </c>
      <c r="AK231" s="129"/>
      <c r="AL231" s="75"/>
      <c r="AM231" s="75"/>
      <c r="AN231" s="131"/>
      <c r="AO231" s="75">
        <f t="shared" si="262"/>
        <v>0</v>
      </c>
      <c r="AP231" s="75">
        <f t="shared" si="263"/>
        <v>0</v>
      </c>
      <c r="AQ231" s="75">
        <f t="shared" si="264"/>
        <v>0</v>
      </c>
      <c r="AR231" s="128">
        <f t="shared" si="265"/>
        <v>0</v>
      </c>
      <c r="AS231" s="245">
        <f t="shared" si="234"/>
        <v>0</v>
      </c>
      <c r="AU231" s="129"/>
      <c r="AV231" s="75"/>
      <c r="AW231" s="75"/>
      <c r="AX231" s="75"/>
      <c r="AY231" s="75"/>
      <c r="AZ231" s="75"/>
      <c r="BA231" s="75"/>
      <c r="BB231" s="75"/>
      <c r="BC231" s="128"/>
      <c r="BE231" s="129"/>
      <c r="BF231" s="75"/>
      <c r="BG231" s="75"/>
      <c r="BH231" s="75"/>
      <c r="BI231" s="75"/>
      <c r="BJ231" s="75"/>
      <c r="BK231" s="75"/>
      <c r="BL231" s="75"/>
      <c r="BM231" s="128"/>
      <c r="BO231" s="129" t="str">
        <f t="shared" si="255"/>
        <v/>
      </c>
      <c r="BP231" s="128" t="str">
        <f t="shared" si="256"/>
        <v/>
      </c>
      <c r="BQ231" s="128" t="str">
        <f t="shared" si="257"/>
        <v/>
      </c>
      <c r="BS231" s="212"/>
      <c r="BT231" s="208"/>
      <c r="BU231" s="208"/>
      <c r="BV231" s="204"/>
    </row>
    <row r="232" spans="1:74" ht="24.75" customHeight="1">
      <c r="A232" s="129" t="s">
        <v>429</v>
      </c>
      <c r="B232" s="345" t="s">
        <v>432</v>
      </c>
      <c r="C232" s="130">
        <v>3</v>
      </c>
      <c r="D232" s="72" t="str">
        <f t="shared" si="241"/>
        <v/>
      </c>
      <c r="E232" s="279"/>
      <c r="F232" s="280"/>
      <c r="G232" s="157"/>
      <c r="H232" s="157"/>
      <c r="I232" s="157"/>
      <c r="J232" s="158"/>
      <c r="K232" s="75" t="str">
        <f t="shared" si="251"/>
        <v/>
      </c>
      <c r="L232" s="75" t="str">
        <f t="shared" si="252"/>
        <v/>
      </c>
      <c r="M232" s="75" t="str">
        <f t="shared" si="253"/>
        <v/>
      </c>
      <c r="N232" s="131" t="str">
        <f t="shared" si="254"/>
        <v/>
      </c>
      <c r="O232" s="240"/>
      <c r="P232" s="240"/>
      <c r="Q232" s="240"/>
      <c r="R232" s="240"/>
      <c r="T232" s="129" t="str">
        <f t="shared" si="300"/>
        <v/>
      </c>
      <c r="U232" s="128" t="str">
        <f t="shared" si="298"/>
        <v/>
      </c>
      <c r="V232" s="245">
        <f t="shared" si="299"/>
        <v>0</v>
      </c>
      <c r="X232" s="129" t="str">
        <f t="shared" si="308"/>
        <v/>
      </c>
      <c r="Y232" s="75" t="str">
        <f t="shared" si="308"/>
        <v/>
      </c>
      <c r="Z232" s="75" t="str">
        <f t="shared" si="308"/>
        <v/>
      </c>
      <c r="AA232" s="128" t="str">
        <f t="shared" si="309"/>
        <v/>
      </c>
      <c r="AB232" s="245">
        <f t="shared" si="301"/>
        <v>0</v>
      </c>
      <c r="AD232" s="129" t="str">
        <f t="shared" si="310"/>
        <v/>
      </c>
      <c r="AE232" s="75" t="str">
        <f t="shared" si="310"/>
        <v/>
      </c>
      <c r="AF232" s="75" t="str">
        <f t="shared" si="310"/>
        <v/>
      </c>
      <c r="AG232" s="128" t="str">
        <f t="shared" si="310"/>
        <v/>
      </c>
      <c r="AH232" s="245">
        <f t="shared" si="260"/>
        <v>0</v>
      </c>
      <c r="AI232" s="245">
        <f t="shared" si="302"/>
        <v>0</v>
      </c>
      <c r="AK232" s="129"/>
      <c r="AL232" s="75"/>
      <c r="AM232" s="75"/>
      <c r="AN232" s="131"/>
      <c r="AO232" s="75">
        <f t="shared" si="262"/>
        <v>0</v>
      </c>
      <c r="AP232" s="75">
        <f t="shared" si="263"/>
        <v>0</v>
      </c>
      <c r="AQ232" s="75">
        <f t="shared" si="264"/>
        <v>0</v>
      </c>
      <c r="AR232" s="128">
        <f t="shared" si="265"/>
        <v>0</v>
      </c>
      <c r="AS232" s="245">
        <f t="shared" si="234"/>
        <v>0</v>
      </c>
      <c r="AU232" s="129"/>
      <c r="AV232" s="75"/>
      <c r="AW232" s="75"/>
      <c r="AX232" s="75"/>
      <c r="AY232" s="75"/>
      <c r="AZ232" s="75"/>
      <c r="BA232" s="75"/>
      <c r="BB232" s="75"/>
      <c r="BC232" s="128"/>
      <c r="BE232" s="129"/>
      <c r="BF232" s="75"/>
      <c r="BG232" s="75"/>
      <c r="BH232" s="75"/>
      <c r="BI232" s="75"/>
      <c r="BJ232" s="75"/>
      <c r="BK232" s="75"/>
      <c r="BL232" s="75"/>
      <c r="BM232" s="128"/>
      <c r="BO232" s="129" t="str">
        <f t="shared" si="255"/>
        <v/>
      </c>
      <c r="BP232" s="128" t="str">
        <f t="shared" si="256"/>
        <v/>
      </c>
      <c r="BQ232" s="128" t="str">
        <f t="shared" si="257"/>
        <v/>
      </c>
      <c r="BS232" s="212"/>
      <c r="BT232" s="208"/>
      <c r="BU232" s="208"/>
      <c r="BV232" s="204"/>
    </row>
    <row r="233" spans="1:74" ht="22.5" customHeight="1">
      <c r="A233" s="129" t="s">
        <v>430</v>
      </c>
      <c r="B233" s="345" t="s">
        <v>433</v>
      </c>
      <c r="C233" s="130">
        <v>3</v>
      </c>
      <c r="D233" s="72" t="str">
        <f t="shared" si="241"/>
        <v/>
      </c>
      <c r="E233" s="279"/>
      <c r="F233" s="280"/>
      <c r="G233" s="157"/>
      <c r="H233" s="157"/>
      <c r="I233" s="157"/>
      <c r="J233" s="158"/>
      <c r="K233" s="75" t="str">
        <f t="shared" si="251"/>
        <v/>
      </c>
      <c r="L233" s="75" t="str">
        <f t="shared" si="252"/>
        <v/>
      </c>
      <c r="M233" s="75" t="str">
        <f t="shared" si="253"/>
        <v/>
      </c>
      <c r="N233" s="131" t="str">
        <f t="shared" si="254"/>
        <v/>
      </c>
      <c r="O233" s="240"/>
      <c r="P233" s="240"/>
      <c r="Q233" s="240"/>
      <c r="R233" s="240"/>
      <c r="T233" s="129" t="str">
        <f t="shared" si="300"/>
        <v/>
      </c>
      <c r="U233" s="128" t="str">
        <f t="shared" si="298"/>
        <v/>
      </c>
      <c r="V233" s="245">
        <f t="shared" si="299"/>
        <v>0</v>
      </c>
      <c r="X233" s="129" t="str">
        <f t="shared" si="308"/>
        <v/>
      </c>
      <c r="Y233" s="75" t="str">
        <f t="shared" si="308"/>
        <v/>
      </c>
      <c r="Z233" s="75" t="str">
        <f t="shared" si="308"/>
        <v/>
      </c>
      <c r="AA233" s="128" t="str">
        <f t="shared" si="309"/>
        <v/>
      </c>
      <c r="AB233" s="245">
        <f t="shared" si="301"/>
        <v>0</v>
      </c>
      <c r="AD233" s="129" t="str">
        <f t="shared" si="310"/>
        <v/>
      </c>
      <c r="AE233" s="75" t="str">
        <f t="shared" si="310"/>
        <v/>
      </c>
      <c r="AF233" s="75" t="str">
        <f t="shared" si="310"/>
        <v/>
      </c>
      <c r="AG233" s="128" t="str">
        <f t="shared" si="310"/>
        <v/>
      </c>
      <c r="AH233" s="245">
        <f t="shared" si="260"/>
        <v>0</v>
      </c>
      <c r="AI233" s="245">
        <f t="shared" si="302"/>
        <v>0</v>
      </c>
      <c r="AK233" s="129"/>
      <c r="AL233" s="75"/>
      <c r="AM233" s="75"/>
      <c r="AN233" s="131"/>
      <c r="AO233" s="75">
        <f t="shared" si="262"/>
        <v>0</v>
      </c>
      <c r="AP233" s="75">
        <f t="shared" si="263"/>
        <v>0</v>
      </c>
      <c r="AQ233" s="75">
        <f t="shared" si="264"/>
        <v>0</v>
      </c>
      <c r="AR233" s="128">
        <f t="shared" si="265"/>
        <v>0</v>
      </c>
      <c r="AS233" s="245">
        <f t="shared" si="234"/>
        <v>0</v>
      </c>
      <c r="AU233" s="129"/>
      <c r="AV233" s="75"/>
      <c r="AW233" s="75"/>
      <c r="AX233" s="75"/>
      <c r="AY233" s="75"/>
      <c r="AZ233" s="75"/>
      <c r="BA233" s="75"/>
      <c r="BB233" s="75"/>
      <c r="BC233" s="128"/>
      <c r="BE233" s="129"/>
      <c r="BF233" s="75"/>
      <c r="BG233" s="75"/>
      <c r="BH233" s="75"/>
      <c r="BI233" s="75"/>
      <c r="BJ233" s="75"/>
      <c r="BK233" s="75"/>
      <c r="BL233" s="75"/>
      <c r="BM233" s="128"/>
      <c r="BO233" s="129" t="str">
        <f t="shared" si="255"/>
        <v/>
      </c>
      <c r="BP233" s="128" t="str">
        <f t="shared" si="256"/>
        <v/>
      </c>
      <c r="BQ233" s="128" t="str">
        <f t="shared" si="257"/>
        <v/>
      </c>
      <c r="BS233" s="212"/>
      <c r="BT233" s="208"/>
      <c r="BU233" s="208"/>
      <c r="BV233" s="204"/>
    </row>
    <row r="234" spans="1:74" ht="22.5" customHeight="1">
      <c r="A234" s="129" t="s">
        <v>600</v>
      </c>
      <c r="B234" s="345" t="s">
        <v>601</v>
      </c>
      <c r="C234" s="130">
        <v>3</v>
      </c>
      <c r="D234" s="72"/>
      <c r="E234" s="85"/>
      <c r="F234" s="281"/>
      <c r="J234" s="136"/>
      <c r="K234" s="75" t="str">
        <f t="shared" si="251"/>
        <v/>
      </c>
      <c r="L234" t="str">
        <f t="shared" si="252"/>
        <v/>
      </c>
      <c r="M234" t="str">
        <f t="shared" si="253"/>
        <v/>
      </c>
      <c r="N234" s="136" t="str">
        <f t="shared" si="254"/>
        <v/>
      </c>
      <c r="O234" s="269"/>
      <c r="P234" s="270"/>
      <c r="Q234" s="270" t="str">
        <f>IF(AND(E234="", F234=""), "", "Please describe the actions being taken to achieve the Implementation of this practice here")</f>
        <v/>
      </c>
      <c r="R234" s="110" t="str">
        <f>IF(OR(K234="E", K234="I &amp; E", L234="E", L234="I &amp; E", M234="E", M234="I &amp; E", N234="E", N234="I &amp; E"), "Please describe the endorsing actions taken for this practice here", "")</f>
        <v/>
      </c>
      <c r="T234" s="111" t="str">
        <f>IF(E234="", "", IF(E234&lt;DATE(YEAR(Application_Date)+3,MONTH(Application_Date),DAY(Application_Date)), "Y", "N"))</f>
        <v/>
      </c>
      <c r="U234" s="110" t="str">
        <f>IF(F234="", "", IF(F234&lt;DATE(YEAR(Application_Date)+3,MONTH(Application_Date),DAY(Application_Date)), "Y", "N"))</f>
        <v/>
      </c>
      <c r="V234" s="245">
        <f>IF(SUM(AB234, AH234)=0, IF(NOT(OR(T234="Y", U234="Y")), 0, 1), 0)</f>
        <v>0</v>
      </c>
      <c r="X234" s="129" t="str">
        <f t="shared" si="308"/>
        <v/>
      </c>
      <c r="Y234" s="75" t="str">
        <f t="shared" si="308"/>
        <v/>
      </c>
      <c r="Z234" s="75" t="str">
        <f t="shared" si="308"/>
        <v/>
      </c>
      <c r="AA234" s="128" t="str">
        <f t="shared" si="309"/>
        <v/>
      </c>
      <c r="AB234" s="245">
        <f>IF(OR(NOT(ISERROR(SEARCH("I", G234))),NOT(ISERROR(SEARCH("I", H234))), NOT(ISERROR(SEARCH("I", I234))), NOT(ISERROR(SEARCH("I", J234)))), 1, 0)</f>
        <v>0</v>
      </c>
      <c r="AD234" s="129" t="str">
        <f t="shared" si="310"/>
        <v/>
      </c>
      <c r="AE234" s="75" t="str">
        <f t="shared" si="310"/>
        <v/>
      </c>
      <c r="AF234" s="75" t="str">
        <f t="shared" si="310"/>
        <v/>
      </c>
      <c r="AG234" s="128" t="str">
        <f t="shared" si="310"/>
        <v/>
      </c>
      <c r="AH234" s="245">
        <f>IF(OR(NOT(ISERROR(SEARCH("E", G234))),NOT(ISERROR(SEARCH("E", H234))), NOT(ISERROR(SEARCH("E", I234))), NOT(ISERROR(SEARCH("E", J234)))), IF(AB234=1, 0, 1), 0)</f>
        <v>0</v>
      </c>
      <c r="AI234" s="245">
        <f>IF(OR(NOT(ISERROR(SEARCH("E", G234))),NOT(ISERROR(SEARCH("E", H234))), NOT(ISERROR(SEARCH("E", I234))), NOT(ISERROR(SEARCH("E", J234)))), IF(AB234=1, 0, 1), 0)</f>
        <v>0</v>
      </c>
      <c r="AK234" s="129"/>
      <c r="AL234" s="75"/>
      <c r="AM234" s="75"/>
      <c r="AN234" s="131"/>
      <c r="AO234" s="75">
        <f t="shared" si="262"/>
        <v>0</v>
      </c>
      <c r="AP234" s="75">
        <f t="shared" si="263"/>
        <v>0</v>
      </c>
      <c r="AQ234" s="75">
        <f t="shared" si="264"/>
        <v>0</v>
      </c>
      <c r="AR234" s="128">
        <f t="shared" si="265"/>
        <v>0</v>
      </c>
      <c r="AS234" s="245">
        <f>IF(SUM(AO234:AR234)&gt;0, 1, 0)</f>
        <v>0</v>
      </c>
      <c r="AU234" s="129"/>
      <c r="AV234" s="75"/>
      <c r="AW234" s="75"/>
      <c r="AX234" s="75"/>
      <c r="AY234" s="75"/>
      <c r="AZ234" s="75"/>
      <c r="BA234" s="75"/>
      <c r="BB234" s="75"/>
      <c r="BC234" s="128"/>
      <c r="BE234" s="129"/>
      <c r="BF234" s="75"/>
      <c r="BG234" s="75"/>
      <c r="BH234" s="75"/>
      <c r="BI234" s="75"/>
      <c r="BJ234" s="75"/>
      <c r="BK234" s="75"/>
      <c r="BL234" s="75"/>
      <c r="BM234" s="128"/>
      <c r="BO234" s="129" t="str">
        <f>IF(OR(AND(AU234="I", OR(Physical_Building="Y", Physical_Building="Partial")),AND(AV234="I", OR(ME_Plant="Y", ME_Plant="Partial")), AND(AW234="I", OR(Data_Floor="Y", Data_Floor="Partial")), AND(AX234="I", OR(Racks="Y", Racks="Partial")), AND(AY234="I", OR(IT_Equipment="Y", IT_Equipment="Partial")), AND(AZ234="I", OR(Operating_System="Y", Operating_System="Partial")), AND(BA234="I", OR(Software="Y", Software="Partial")), AND(BB234="I", OR(Business_Process="Y", Business_Process="Partial")), AND(BC234="I", Full_Control="Y")), "I", "")</f>
        <v/>
      </c>
      <c r="BP234" s="128" t="str">
        <f>IF(OR(AND(BE234="E", OR(Physical_Building="N", Physical_Building="Partial")),AND(BF234="E", OR(ME_Plant="N", ME_Plant="Partial")), AND(BG234="E", OR(Data_Floor="N", Data_Floor="Partial")), AND(BH234="E", OR(Racks="N", Racks="Partial")), AND(BI234="E", OR(IT_Equipment="N", IT_Equipment="Partial")), AND(BJ234="E", OR(Operating_System="N", Operating_System="Partial")), AND(BK234="E", OR(Software="N", Software="Partial")), AND(BL234="E", OR(Business_Process="N", Business_Process="Partial")), AND(BM234="E", Full_Control="N")), "E", "")</f>
        <v/>
      </c>
      <c r="BQ234" s="128" t="str">
        <f>IF(BO234="I",IF(BP234="E","I &amp; E","I"),IF(BP234="E","E",""))</f>
        <v/>
      </c>
      <c r="BS234" s="212"/>
      <c r="BT234" s="208"/>
      <c r="BU234" s="208"/>
      <c r="BV234" s="204" t="s">
        <v>26</v>
      </c>
    </row>
    <row r="235" spans="1:74" ht="13.5" thickBot="1">
      <c r="A235" s="147"/>
      <c r="B235" s="357"/>
      <c r="C235" s="148"/>
      <c r="D235" s="73"/>
      <c r="E235" s="287"/>
      <c r="F235" s="288"/>
      <c r="G235" s="161"/>
      <c r="H235" s="161"/>
      <c r="I235" s="161"/>
      <c r="J235" s="162"/>
      <c r="K235" s="149" t="str">
        <f t="shared" si="251"/>
        <v/>
      </c>
      <c r="L235" s="149" t="str">
        <f t="shared" si="252"/>
        <v/>
      </c>
      <c r="M235" s="149" t="str">
        <f t="shared" si="253"/>
        <v/>
      </c>
      <c r="N235" s="150" t="str">
        <f t="shared" si="254"/>
        <v/>
      </c>
      <c r="O235" s="244"/>
      <c r="P235" s="244"/>
      <c r="Q235" s="244"/>
      <c r="R235" s="244"/>
      <c r="T235" s="147" t="str">
        <f t="shared" si="300"/>
        <v/>
      </c>
      <c r="U235" s="151" t="str">
        <f t="shared" si="298"/>
        <v/>
      </c>
      <c r="V235" s="151" t="str">
        <f>IF(NOT(ISERROR(SEARCH("I", I235))), IF(AND(ISERROR(SEARCH("I", E235)), ISERROR(SEARCH("I", $G235))), "N", "Y"), "")</f>
        <v/>
      </c>
      <c r="X235" s="147" t="str">
        <f t="shared" si="308"/>
        <v/>
      </c>
      <c r="Y235" s="149" t="str">
        <f t="shared" si="308"/>
        <v/>
      </c>
      <c r="Z235" s="149" t="str">
        <f t="shared" si="308"/>
        <v/>
      </c>
      <c r="AA235" s="151" t="str">
        <f t="shared" si="309"/>
        <v/>
      </c>
      <c r="AB235" s="151" t="str">
        <f>IF(NOT(ISERROR(SEARCH("I", P235))), IF(AND(ISERROR(SEARCH("I", K235)), ISERROR(SEARCH("I", $G235))), "N", "Y"), "")</f>
        <v/>
      </c>
      <c r="AD235" s="147" t="str">
        <f t="shared" si="310"/>
        <v/>
      </c>
      <c r="AE235" s="149" t="str">
        <f t="shared" si="310"/>
        <v/>
      </c>
      <c r="AF235" s="149" t="str">
        <f t="shared" si="310"/>
        <v/>
      </c>
      <c r="AG235" s="151" t="str">
        <f t="shared" si="310"/>
        <v/>
      </c>
      <c r="AH235" s="247"/>
      <c r="AI235" s="247"/>
      <c r="AK235" s="147"/>
      <c r="AL235" s="149"/>
      <c r="AM235" s="149"/>
      <c r="AN235" s="150"/>
      <c r="AO235" s="149"/>
      <c r="AP235" s="149"/>
      <c r="AQ235" s="149"/>
      <c r="AR235" s="151"/>
      <c r="AS235" s="247"/>
      <c r="AU235" s="147"/>
      <c r="AV235" s="149"/>
      <c r="AW235" s="149"/>
      <c r="AX235" s="149"/>
      <c r="AY235" s="149"/>
      <c r="AZ235" s="149"/>
      <c r="BA235" s="149"/>
      <c r="BB235" s="149"/>
      <c r="BC235" s="151"/>
      <c r="BE235" s="147"/>
      <c r="BF235" s="149"/>
      <c r="BG235" s="149"/>
      <c r="BH235" s="149"/>
      <c r="BI235" s="149"/>
      <c r="BJ235" s="149"/>
      <c r="BK235" s="149"/>
      <c r="BL235" s="149"/>
      <c r="BM235" s="151"/>
      <c r="BO235" s="147" t="str">
        <f>IF(OR(AND(AU235="I", OR(Physical_Building="Y", Physical_Building="Partial")),AND(AV235="I", OR(ME_Plant="Y", ME_Plant="Partial")), AND(AW235="I", OR(Data_Floor="Y", Data_Floor="Partial")), AND(AX235="I", OR(Racks="Y", Racks="Partial")), AND(AY235="I", OR(IT_Equipment="Y", IT_Equipment="Partial")), AND(BA235="I", OR(Software="Y", Software="Partial")), AND(BB235="I", OR(Business_Process="Y", Business_Process="Partial")), AND(BC235="I", Full_Control="Y")), "I", "")</f>
        <v/>
      </c>
      <c r="BP235" s="151" t="str">
        <f>IF(OR(AND(BE235="E", OR(Physical_Building="N", Physical_Building="Partial")),AND(BF235="E", OR(ME_Plant="N", ME_Plant="Partial")), AND(BG235="E", OR(Data_Floor="N", Data_Floor="Partial")), AND(BH235="E", OR(Racks="N", Racks="Partial")), AND(BI235="E", OR(IT_Equipment="N", IT_Equipment="Partial")), AND(BK235="E", OR(Software="N", Software="Partial")), AND(BL235="E", OR(Business_Process="N", Business_Process="Partial")), AND(BM235="E", Full_Control="N")), "E", "")</f>
        <v/>
      </c>
      <c r="BQ235" s="151" t="str">
        <f t="shared" si="257"/>
        <v/>
      </c>
      <c r="BS235" s="213"/>
      <c r="BT235" s="209"/>
      <c r="BU235" s="209"/>
      <c r="BV235" s="206"/>
    </row>
    <row r="236" spans="1:74">
      <c r="A236" s="3"/>
      <c r="B236" s="19"/>
      <c r="C236" s="3"/>
      <c r="D236" s="3"/>
    </row>
    <row r="237" spans="1:74">
      <c r="A237" s="3"/>
      <c r="B237" s="19"/>
      <c r="C237" s="3"/>
      <c r="D237" s="3"/>
      <c r="V237" s="87">
        <f>SUM(V11:V235)</f>
        <v>0</v>
      </c>
      <c r="AB237" s="87">
        <f>SUM(AB11:AB235)</f>
        <v>1</v>
      </c>
      <c r="AH237" s="87">
        <f>SUM(AH11:AH235)</f>
        <v>0</v>
      </c>
      <c r="AI237" s="87">
        <f>SUM(AI11:AI235)</f>
        <v>0</v>
      </c>
      <c r="AO237" s="87">
        <f>SUM(AO11:AO235)</f>
        <v>36</v>
      </c>
      <c r="AP237" s="87">
        <f>SUM(AP11:AP235)</f>
        <v>18</v>
      </c>
      <c r="AQ237" s="87">
        <f>SUM(AQ11:AQ235)</f>
        <v>2</v>
      </c>
      <c r="AR237" s="87">
        <f>SUM(AR11:AR235)</f>
        <v>45</v>
      </c>
      <c r="AS237" s="87">
        <f>SUM(AS11:AS235)</f>
        <v>98</v>
      </c>
    </row>
    <row r="238" spans="1:74">
      <c r="A238" s="3"/>
      <c r="B238" s="19"/>
    </row>
    <row r="239" spans="1:74">
      <c r="A239" s="3"/>
      <c r="B239" s="19"/>
    </row>
    <row r="240" spans="1:74">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sheetData>
  <phoneticPr fontId="35" type="noConversion"/>
  <conditionalFormatting sqref="D10:D234">
    <cfRule type="cellIs" dxfId="4" priority="6" stopIfTrue="1" operator="equal">
      <formula>"N"</formula>
    </cfRule>
    <cfRule type="cellIs" dxfId="3" priority="7" stopIfTrue="1" operator="equal">
      <formula>"Y"</formula>
    </cfRule>
  </conditionalFormatting>
  <conditionalFormatting sqref="V11:V234 AB11:AB234 AH11:AI235">
    <cfRule type="cellIs" dxfId="2" priority="2" stopIfTrue="1" operator="equal">
      <formula>1</formula>
    </cfRule>
  </conditionalFormatting>
  <conditionalFormatting sqref="AS11:AS234">
    <cfRule type="cellIs" dxfId="1" priority="1" stopIfTrue="1" operator="equal">
      <formula>1</formula>
    </cfRule>
  </conditionalFormatting>
  <conditionalFormatting sqref="AS235">
    <cfRule type="cellIs" dxfId="0" priority="266" stopIfTrue="1" operator="equal">
      <formula>1</formula>
    </cfRule>
  </conditionalFormatting>
  <dataValidations count="3">
    <dataValidation type="list" allowBlank="1" showInputMessage="1" showErrorMessage="1" sqref="X10:AB10 AD10:AI10 T10:V10 AS10 K10:N10 AK11:AN235" xr:uid="{00000000-0002-0000-0400-000000000000}">
      <formula1>YesorNo</formula1>
    </dataValidation>
    <dataValidation type="date" errorStyle="warning" allowBlank="1" showErrorMessage="1" errorTitle="Incorrect value" error="Please enter a date by which you commit to have implemented or endorsed the practice" sqref="H114:I116 L116 H98:I98 L98 M114 E9:F235" xr:uid="{00000000-0002-0000-0400-000001000000}">
      <formula1>40544</formula1>
      <formula2>43831</formula2>
    </dataValidation>
    <dataValidation type="list" errorStyle="warning" showErrorMessage="1" errorTitle="Incorrect value" error="Please select Implement &quot;I&quot;, Endorse &quot;E&quot;, or Implement and Endorse &quot;I &amp; E&quot;" sqref="G9:J97 J98:J116 G98:G116 H99:I113 G117:J235" xr:uid="{00000000-0002-0000-0400-000002000000}">
      <formula1>Implemented_Status</formula1>
    </dataValidation>
  </dataValidations>
  <hyperlinks>
    <hyperlink ref="A1" location="'Data Centre Information'!A1" display="&lt; Prev" xr:uid="{00000000-0004-0000-0400-000000000000}"/>
    <hyperlink ref="C1" location="Cover!A1" display="Home" xr:uid="{00000000-0004-0000-0400-000001000000}"/>
    <hyperlink ref="D1" location="'Utility Energy Measurement'!A1" display="Next&gt;" xr:uid="{00000000-0004-0000-0400-000002000000}"/>
  </hyperlinks>
  <pageMargins left="0.74803149606299213" right="0.74803149606299213" top="0.98425196850393704" bottom="0.98425196850393704" header="0.51181102362204722" footer="0.51181102362204722"/>
  <pageSetup paperSize="9" scale="43"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91"/>
  <sheetViews>
    <sheetView showGridLines="0" workbookViewId="0">
      <pane ySplit="3" topLeftCell="A4" activePane="bottomLeft" state="frozen"/>
      <selection activeCell="H28" sqref="H28"/>
      <selection pane="bottomLeft" activeCell="B1" sqref="B1"/>
    </sheetView>
  </sheetViews>
  <sheetFormatPr defaultRowHeight="12.75"/>
  <cols>
    <col min="1" max="1" width="16.42578125" style="3" customWidth="1"/>
    <col min="2" max="5" width="15.7109375" style="3" customWidth="1"/>
    <col min="6" max="6" width="8.140625" style="3" customWidth="1"/>
    <col min="7" max="7" width="8.5703125" style="3" customWidth="1"/>
    <col min="8" max="8" width="6.42578125" style="3" customWidth="1"/>
    <col min="9" max="9" width="5.85546875" style="3" customWidth="1"/>
    <col min="10" max="11" width="6.85546875" style="3" customWidth="1"/>
    <col min="12" max="13" width="6.5703125" style="3" customWidth="1"/>
    <col min="14" max="14" width="6.85546875" style="3" customWidth="1"/>
    <col min="15" max="15" width="10.42578125" style="3" customWidth="1"/>
    <col min="16" max="16" width="6.42578125" style="3" customWidth="1"/>
    <col min="17" max="18" width="6.7109375" style="3" customWidth="1"/>
    <col min="19" max="19" width="6.42578125" style="3" customWidth="1"/>
    <col min="20" max="20" width="7.140625" style="3" customWidth="1"/>
    <col min="21" max="21" width="6.42578125" style="3" customWidth="1"/>
    <col min="22" max="22" width="5.85546875" style="3" customWidth="1"/>
    <col min="23" max="24" width="6.85546875" style="3" customWidth="1"/>
    <col min="25" max="26" width="6.5703125" style="3" customWidth="1"/>
    <col min="27" max="27" width="6.85546875" style="3" customWidth="1"/>
    <col min="28" max="16384" width="9.140625" style="3"/>
  </cols>
  <sheetData>
    <row r="1" spans="1:28">
      <c r="A1" s="260" t="s">
        <v>226</v>
      </c>
      <c r="B1" s="260" t="s">
        <v>644</v>
      </c>
      <c r="C1" s="260" t="s">
        <v>461</v>
      </c>
      <c r="D1" s="80"/>
      <c r="E1" s="80"/>
      <c r="F1" s="80"/>
      <c r="G1" s="80"/>
      <c r="H1" s="80"/>
      <c r="I1" s="80"/>
      <c r="J1" s="80"/>
      <c r="K1" s="80"/>
      <c r="L1" s="80"/>
      <c r="M1" s="80"/>
      <c r="N1" s="80"/>
      <c r="O1" s="80"/>
      <c r="P1" s="80"/>
      <c r="Q1" s="80"/>
      <c r="R1" s="80"/>
      <c r="S1" s="80"/>
      <c r="T1" s="80"/>
      <c r="U1" s="80"/>
      <c r="V1" s="80"/>
      <c r="W1" s="80"/>
      <c r="X1" s="80"/>
    </row>
    <row r="2" spans="1:28" s="17" customFormat="1" ht="15.75">
      <c r="A2" s="380" t="s">
        <v>666</v>
      </c>
      <c r="B2" s="380"/>
      <c r="C2" s="380"/>
      <c r="D2" s="380"/>
      <c r="E2" s="380"/>
      <c r="F2" s="259"/>
      <c r="G2" s="259"/>
      <c r="H2" s="259"/>
      <c r="I2" s="259"/>
      <c r="J2" s="259"/>
      <c r="K2" s="259"/>
      <c r="L2" s="259"/>
      <c r="M2" s="259"/>
      <c r="N2" s="259"/>
      <c r="O2" s="259"/>
      <c r="P2" s="259"/>
      <c r="Q2" s="259"/>
      <c r="R2" s="259"/>
      <c r="S2" s="259"/>
      <c r="T2" s="259"/>
      <c r="U2" s="259"/>
      <c r="V2" s="259"/>
      <c r="W2" s="259"/>
      <c r="X2" s="259"/>
      <c r="Y2" s="16"/>
      <c r="Z2" s="16"/>
      <c r="AA2" s="16"/>
      <c r="AB2" s="16"/>
    </row>
    <row r="3" spans="1:28" ht="43.5" customHeight="1">
      <c r="A3" s="174" t="s">
        <v>229</v>
      </c>
      <c r="B3" s="175" t="s">
        <v>469</v>
      </c>
      <c r="C3" s="175" t="s">
        <v>122</v>
      </c>
      <c r="D3" s="175" t="s">
        <v>123</v>
      </c>
      <c r="E3" s="261" t="s">
        <v>127</v>
      </c>
      <c r="F3" s="80"/>
      <c r="G3" s="80"/>
      <c r="H3" s="80"/>
      <c r="I3" s="80"/>
      <c r="J3" s="80"/>
      <c r="K3" s="80"/>
      <c r="L3" s="80"/>
      <c r="M3" s="80"/>
      <c r="N3" s="80"/>
      <c r="O3" s="80"/>
      <c r="P3" s="80"/>
      <c r="Q3" s="80"/>
      <c r="R3" s="80"/>
      <c r="S3" s="80"/>
      <c r="T3" s="80"/>
      <c r="U3" s="80"/>
      <c r="V3" s="80"/>
      <c r="W3" s="80"/>
      <c r="X3" s="80"/>
    </row>
    <row r="4" spans="1:28">
      <c r="A4" s="163" t="s">
        <v>230</v>
      </c>
      <c r="B4" s="164" t="s">
        <v>234</v>
      </c>
      <c r="C4" s="222">
        <v>39499</v>
      </c>
      <c r="D4" s="222">
        <v>39527</v>
      </c>
      <c r="E4" s="165">
        <v>3283686</v>
      </c>
      <c r="F4" s="80"/>
      <c r="G4" s="80"/>
      <c r="H4" s="80"/>
      <c r="I4" s="80"/>
      <c r="J4" s="80"/>
      <c r="K4" s="80"/>
      <c r="L4" s="80"/>
      <c r="M4" s="80"/>
      <c r="N4" s="80"/>
      <c r="O4" s="80"/>
      <c r="P4" s="80"/>
      <c r="Q4" s="80"/>
      <c r="R4" s="80"/>
      <c r="S4" s="80"/>
      <c r="T4" s="80"/>
      <c r="U4" s="80"/>
      <c r="V4" s="80"/>
      <c r="W4" s="80"/>
      <c r="X4" s="80"/>
    </row>
    <row r="5" spans="1:28">
      <c r="A5" s="163"/>
      <c r="B5" s="164"/>
      <c r="C5" s="224"/>
      <c r="D5" s="224"/>
      <c r="E5" s="166"/>
      <c r="F5" s="80"/>
      <c r="G5" s="80"/>
      <c r="H5" s="80"/>
      <c r="I5" s="80"/>
      <c r="J5" s="80"/>
      <c r="K5" s="80"/>
      <c r="L5" s="80"/>
      <c r="M5" s="80"/>
      <c r="N5" s="80"/>
      <c r="O5" s="80"/>
      <c r="P5" s="80"/>
      <c r="Q5" s="80"/>
      <c r="R5" s="80"/>
      <c r="S5" s="80"/>
      <c r="T5" s="80"/>
      <c r="U5" s="80"/>
      <c r="V5" s="80"/>
      <c r="W5" s="80"/>
      <c r="X5" s="80"/>
    </row>
    <row r="6" spans="1:28">
      <c r="A6" s="163"/>
      <c r="B6" s="164"/>
      <c r="C6" s="224"/>
      <c r="D6" s="224"/>
      <c r="E6" s="166"/>
      <c r="F6" s="80"/>
      <c r="G6" s="80"/>
      <c r="H6" s="80"/>
      <c r="I6" s="80"/>
      <c r="J6" s="80"/>
      <c r="K6" s="80"/>
      <c r="L6" s="80"/>
      <c r="M6" s="80"/>
      <c r="N6" s="80"/>
      <c r="O6" s="80"/>
      <c r="P6" s="80"/>
      <c r="Q6" s="80"/>
      <c r="R6" s="80"/>
      <c r="S6" s="80"/>
      <c r="T6" s="80"/>
      <c r="U6" s="80"/>
      <c r="V6" s="80"/>
      <c r="W6" s="80"/>
      <c r="X6" s="80"/>
    </row>
    <row r="7" spans="1:28">
      <c r="A7" s="163"/>
      <c r="B7" s="164"/>
      <c r="C7" s="224"/>
      <c r="D7" s="224"/>
      <c r="E7" s="166"/>
      <c r="F7" s="80"/>
      <c r="G7" s="80"/>
      <c r="H7" s="80"/>
      <c r="I7" s="80"/>
      <c r="J7" s="80"/>
      <c r="K7" s="80"/>
      <c r="L7" s="80"/>
      <c r="M7" s="80"/>
      <c r="N7" s="80"/>
      <c r="O7" s="80"/>
      <c r="P7" s="80"/>
      <c r="Q7" s="80"/>
      <c r="R7" s="80"/>
      <c r="S7" s="80"/>
      <c r="T7" s="80"/>
      <c r="U7" s="80"/>
      <c r="V7" s="80"/>
      <c r="W7" s="80"/>
      <c r="X7" s="80"/>
    </row>
    <row r="8" spans="1:28">
      <c r="A8" s="163"/>
      <c r="B8" s="164"/>
      <c r="C8" s="224"/>
      <c r="D8" s="224"/>
      <c r="E8" s="166"/>
      <c r="F8" s="80"/>
      <c r="G8" s="80"/>
      <c r="H8" s="80"/>
      <c r="I8" s="80"/>
      <c r="J8" s="80"/>
      <c r="K8" s="80"/>
      <c r="L8" s="80"/>
      <c r="M8" s="80"/>
      <c r="N8" s="80"/>
      <c r="O8" s="80"/>
      <c r="P8" s="80"/>
      <c r="Q8" s="80"/>
      <c r="R8" s="80"/>
      <c r="S8" s="80"/>
      <c r="T8" s="80"/>
      <c r="U8" s="80"/>
      <c r="V8" s="80"/>
      <c r="W8" s="80"/>
      <c r="X8" s="80"/>
    </row>
    <row r="9" spans="1:28">
      <c r="A9" s="163"/>
      <c r="B9" s="164"/>
      <c r="C9" s="224"/>
      <c r="D9" s="224"/>
      <c r="E9" s="166"/>
      <c r="F9" s="80"/>
      <c r="G9" s="80"/>
      <c r="H9" s="80"/>
      <c r="I9" s="80"/>
      <c r="J9" s="80"/>
      <c r="K9" s="80"/>
      <c r="L9" s="80"/>
      <c r="M9" s="80"/>
      <c r="N9" s="80"/>
      <c r="O9" s="80"/>
      <c r="P9" s="80"/>
      <c r="Q9" s="80"/>
      <c r="R9" s="80"/>
      <c r="S9" s="80"/>
      <c r="T9" s="80"/>
      <c r="U9" s="80"/>
      <c r="V9" s="80"/>
      <c r="W9" s="80"/>
      <c r="X9" s="80"/>
    </row>
    <row r="10" spans="1:28">
      <c r="A10" s="163"/>
      <c r="B10" s="164"/>
      <c r="C10" s="224"/>
      <c r="D10" s="224"/>
      <c r="E10" s="166"/>
      <c r="F10" s="80"/>
      <c r="G10" s="80"/>
      <c r="H10" s="80"/>
      <c r="I10" s="80"/>
      <c r="J10" s="80"/>
      <c r="K10" s="80"/>
      <c r="L10" s="80"/>
      <c r="M10" s="80"/>
      <c r="N10" s="80"/>
      <c r="O10" s="80"/>
      <c r="P10" s="80"/>
      <c r="Q10" s="80"/>
      <c r="R10" s="80"/>
      <c r="S10" s="80"/>
      <c r="T10" s="80"/>
      <c r="U10" s="80"/>
      <c r="V10" s="80"/>
      <c r="W10" s="80"/>
      <c r="X10" s="80"/>
    </row>
    <row r="11" spans="1:28">
      <c r="A11" s="163"/>
      <c r="B11" s="164"/>
      <c r="C11" s="224"/>
      <c r="D11" s="224"/>
      <c r="E11" s="166"/>
      <c r="F11" s="80"/>
      <c r="G11" s="80"/>
      <c r="H11" s="80"/>
      <c r="I11" s="80"/>
      <c r="J11" s="80"/>
      <c r="K11" s="80"/>
      <c r="L11" s="80"/>
      <c r="M11" s="80"/>
      <c r="N11" s="80"/>
      <c r="O11" s="80"/>
      <c r="P11" s="80"/>
      <c r="Q11" s="80"/>
      <c r="R11" s="80"/>
      <c r="S11" s="80"/>
      <c r="T11" s="80"/>
      <c r="U11" s="80"/>
      <c r="V11" s="80"/>
      <c r="W11" s="80"/>
      <c r="X11" s="80"/>
    </row>
    <row r="12" spans="1:28">
      <c r="A12" s="163"/>
      <c r="B12" s="164"/>
      <c r="C12" s="224"/>
      <c r="D12" s="224"/>
      <c r="E12" s="166"/>
      <c r="F12" s="80"/>
      <c r="G12" s="80"/>
      <c r="H12" s="80"/>
      <c r="I12" s="80"/>
      <c r="J12" s="80"/>
      <c r="K12" s="80"/>
      <c r="L12" s="80"/>
      <c r="M12" s="80"/>
      <c r="N12" s="80"/>
      <c r="O12" s="80"/>
      <c r="P12" s="80"/>
      <c r="Q12" s="80"/>
      <c r="R12" s="80"/>
      <c r="S12" s="80"/>
      <c r="T12" s="80"/>
      <c r="U12" s="80"/>
      <c r="V12" s="80"/>
      <c r="W12" s="80"/>
      <c r="X12" s="80"/>
    </row>
    <row r="13" spans="1:28">
      <c r="A13" s="163"/>
      <c r="B13" s="164"/>
      <c r="C13" s="224"/>
      <c r="D13" s="224"/>
      <c r="E13" s="166"/>
      <c r="F13" s="80"/>
      <c r="G13" s="80"/>
      <c r="H13" s="80"/>
      <c r="I13" s="80"/>
      <c r="J13" s="80"/>
      <c r="K13" s="80"/>
      <c r="L13" s="80"/>
      <c r="M13" s="80"/>
      <c r="N13" s="80"/>
      <c r="O13" s="80"/>
      <c r="P13" s="80"/>
      <c r="Q13" s="80"/>
      <c r="R13" s="80"/>
      <c r="S13" s="80"/>
      <c r="T13" s="80"/>
      <c r="U13" s="80"/>
      <c r="V13" s="80"/>
      <c r="W13" s="80"/>
      <c r="X13" s="80"/>
    </row>
    <row r="14" spans="1:28">
      <c r="A14" s="163"/>
      <c r="B14" s="164"/>
      <c r="C14" s="224"/>
      <c r="D14" s="224"/>
      <c r="E14" s="166"/>
      <c r="F14" s="80"/>
      <c r="G14" s="80"/>
      <c r="H14" s="80"/>
      <c r="I14" s="80"/>
      <c r="J14" s="80"/>
      <c r="K14" s="80"/>
      <c r="L14" s="80"/>
      <c r="M14" s="80"/>
      <c r="N14" s="80"/>
      <c r="O14" s="80"/>
      <c r="P14" s="80"/>
      <c r="Q14" s="80"/>
      <c r="R14" s="80"/>
      <c r="S14" s="80"/>
      <c r="T14" s="80"/>
      <c r="U14" s="80"/>
      <c r="V14" s="80"/>
      <c r="W14" s="80"/>
      <c r="X14" s="80"/>
    </row>
    <row r="15" spans="1:28">
      <c r="A15" s="163"/>
      <c r="B15" s="164"/>
      <c r="C15" s="224"/>
      <c r="D15" s="224"/>
      <c r="E15" s="166"/>
      <c r="F15" s="80"/>
      <c r="G15" s="80"/>
      <c r="H15" s="80"/>
      <c r="I15" s="80"/>
      <c r="J15" s="80"/>
      <c r="K15" s="80"/>
      <c r="L15" s="80"/>
      <c r="M15" s="80"/>
      <c r="N15" s="80"/>
      <c r="O15" s="80"/>
      <c r="P15" s="80"/>
      <c r="Q15" s="80"/>
      <c r="R15" s="80"/>
      <c r="S15" s="80"/>
      <c r="T15" s="80"/>
      <c r="U15" s="80"/>
      <c r="V15" s="80"/>
      <c r="W15" s="80"/>
      <c r="X15" s="80"/>
    </row>
    <row r="16" spans="1:28">
      <c r="A16" s="167"/>
      <c r="B16" s="168"/>
      <c r="C16" s="226"/>
      <c r="D16" s="226"/>
      <c r="E16" s="169"/>
      <c r="F16" s="80"/>
      <c r="G16" s="80"/>
      <c r="H16" s="80"/>
      <c r="I16" s="80"/>
      <c r="J16" s="80"/>
      <c r="K16" s="80"/>
      <c r="L16" s="80"/>
      <c r="M16" s="80"/>
      <c r="N16" s="80"/>
      <c r="O16" s="80"/>
      <c r="P16" s="80"/>
      <c r="Q16" s="80"/>
      <c r="R16" s="80"/>
      <c r="S16" s="80"/>
      <c r="T16" s="80"/>
      <c r="U16" s="80"/>
      <c r="V16" s="80"/>
      <c r="W16" s="80"/>
      <c r="X16" s="80"/>
    </row>
    <row r="17" spans="1:24">
      <c r="A17" s="167"/>
      <c r="B17" s="168"/>
      <c r="C17" s="226"/>
      <c r="D17" s="226"/>
      <c r="E17" s="169"/>
      <c r="F17" s="80"/>
      <c r="G17" s="80"/>
      <c r="H17" s="80"/>
      <c r="I17" s="80"/>
      <c r="J17" s="80"/>
      <c r="K17" s="80"/>
      <c r="L17" s="80"/>
      <c r="M17" s="80"/>
      <c r="N17" s="80"/>
      <c r="O17" s="80"/>
      <c r="P17" s="80"/>
      <c r="Q17" s="80"/>
      <c r="R17" s="80"/>
      <c r="S17" s="80"/>
      <c r="T17" s="80"/>
      <c r="U17" s="80"/>
      <c r="V17" s="80"/>
      <c r="W17" s="80"/>
      <c r="X17" s="80"/>
    </row>
    <row r="18" spans="1:24">
      <c r="A18" s="170"/>
      <c r="B18" s="171"/>
      <c r="C18" s="228"/>
      <c r="D18" s="228"/>
      <c r="E18" s="172"/>
      <c r="F18" s="80"/>
      <c r="G18" s="80"/>
      <c r="H18" s="80"/>
      <c r="I18" s="80"/>
      <c r="J18" s="80"/>
      <c r="K18" s="80"/>
      <c r="L18" s="80"/>
      <c r="M18" s="80"/>
      <c r="N18" s="80"/>
      <c r="O18" s="80"/>
      <c r="P18" s="80"/>
      <c r="Q18" s="80"/>
      <c r="R18" s="80"/>
      <c r="S18" s="80"/>
      <c r="T18" s="80"/>
      <c r="U18" s="80"/>
      <c r="V18" s="80"/>
      <c r="W18" s="80"/>
      <c r="X18" s="80"/>
    </row>
    <row r="19" spans="1:24">
      <c r="A19" s="80"/>
      <c r="B19" s="76"/>
      <c r="C19" s="173"/>
      <c r="D19" s="173"/>
      <c r="E19" s="76"/>
      <c r="F19" s="80"/>
      <c r="G19" s="80"/>
      <c r="H19" s="80"/>
      <c r="I19" s="80"/>
      <c r="J19" s="80"/>
      <c r="K19" s="80"/>
      <c r="L19" s="80"/>
      <c r="M19" s="80"/>
      <c r="N19" s="80"/>
      <c r="O19" s="80"/>
      <c r="P19" s="80"/>
      <c r="Q19" s="80"/>
      <c r="R19" s="80"/>
      <c r="S19" s="80"/>
      <c r="T19" s="80"/>
      <c r="U19" s="80"/>
      <c r="V19" s="80"/>
      <c r="W19" s="80"/>
      <c r="X19" s="80"/>
    </row>
    <row r="20" spans="1:24">
      <c r="A20" s="80"/>
      <c r="B20" s="76"/>
      <c r="C20" s="173"/>
      <c r="D20" s="173"/>
      <c r="E20" s="76"/>
      <c r="F20" s="80"/>
      <c r="G20" s="80"/>
      <c r="H20" s="80"/>
      <c r="I20" s="80"/>
      <c r="J20" s="80"/>
      <c r="K20" s="80"/>
      <c r="L20" s="80"/>
      <c r="M20" s="80"/>
      <c r="N20" s="80"/>
      <c r="O20" s="80"/>
      <c r="P20" s="80"/>
      <c r="Q20" s="80"/>
      <c r="R20" s="80"/>
      <c r="S20" s="80"/>
      <c r="T20" s="80"/>
      <c r="U20" s="80"/>
      <c r="V20" s="80"/>
      <c r="W20" s="80"/>
      <c r="X20" s="80"/>
    </row>
    <row r="21" spans="1:24">
      <c r="A21" s="80"/>
      <c r="B21" s="76"/>
      <c r="C21" s="173"/>
      <c r="D21" s="173"/>
      <c r="E21" s="76"/>
      <c r="F21" s="80"/>
      <c r="G21" s="80"/>
      <c r="H21" s="80"/>
      <c r="I21" s="80"/>
      <c r="J21" s="80"/>
      <c r="K21" s="80"/>
      <c r="L21" s="80"/>
      <c r="M21" s="80"/>
      <c r="N21" s="80"/>
      <c r="O21" s="80"/>
      <c r="P21" s="80"/>
      <c r="Q21" s="80"/>
      <c r="R21" s="80"/>
      <c r="S21" s="80"/>
      <c r="T21" s="80"/>
      <c r="U21" s="80"/>
      <c r="V21" s="80"/>
      <c r="W21" s="80"/>
      <c r="X21" s="80"/>
    </row>
    <row r="22" spans="1:24">
      <c r="A22" s="80"/>
      <c r="B22" s="76"/>
      <c r="C22" s="173"/>
      <c r="D22" s="173"/>
      <c r="E22" s="76"/>
      <c r="F22" s="80"/>
      <c r="G22" s="80"/>
      <c r="H22" s="80"/>
      <c r="I22" s="80"/>
      <c r="J22" s="80"/>
      <c r="K22" s="80"/>
      <c r="L22" s="80"/>
      <c r="M22" s="80"/>
      <c r="N22" s="80"/>
      <c r="O22" s="80"/>
      <c r="P22" s="80"/>
      <c r="Q22" s="80"/>
      <c r="R22" s="80"/>
      <c r="S22" s="80"/>
      <c r="T22" s="80"/>
      <c r="U22" s="80"/>
      <c r="V22" s="80"/>
      <c r="W22" s="80"/>
      <c r="X22" s="80"/>
    </row>
    <row r="23" spans="1:24">
      <c r="A23" s="80"/>
      <c r="B23" s="76"/>
      <c r="C23" s="173"/>
      <c r="D23" s="173"/>
      <c r="E23" s="76"/>
      <c r="F23" s="80"/>
      <c r="G23" s="80"/>
      <c r="H23" s="80"/>
      <c r="I23" s="80"/>
      <c r="J23" s="80"/>
      <c r="K23" s="80"/>
      <c r="L23" s="80"/>
      <c r="M23" s="80"/>
      <c r="N23" s="80"/>
      <c r="O23" s="80"/>
      <c r="P23" s="80"/>
      <c r="Q23" s="80"/>
      <c r="R23" s="80"/>
      <c r="S23" s="80"/>
      <c r="T23" s="80"/>
      <c r="U23" s="80"/>
      <c r="V23" s="80"/>
      <c r="W23" s="80"/>
      <c r="X23" s="80"/>
    </row>
    <row r="24" spans="1:24">
      <c r="A24" s="80"/>
      <c r="B24" s="76"/>
      <c r="C24" s="173"/>
      <c r="D24" s="173"/>
      <c r="E24" s="76"/>
      <c r="F24" s="80"/>
      <c r="G24" s="80"/>
      <c r="H24" s="80"/>
      <c r="I24" s="80"/>
      <c r="J24" s="80"/>
      <c r="K24" s="80"/>
      <c r="L24" s="80"/>
      <c r="M24" s="80"/>
      <c r="N24" s="80"/>
      <c r="O24" s="80"/>
      <c r="P24" s="80"/>
      <c r="Q24" s="80"/>
      <c r="R24" s="80"/>
      <c r="S24" s="80"/>
      <c r="T24" s="80"/>
      <c r="U24" s="80"/>
      <c r="V24" s="80"/>
      <c r="W24" s="80"/>
      <c r="X24" s="80"/>
    </row>
    <row r="25" spans="1:24">
      <c r="A25" s="80"/>
      <c r="B25" s="76"/>
      <c r="C25" s="173"/>
      <c r="D25" s="173"/>
      <c r="E25" s="76"/>
      <c r="F25" s="80"/>
      <c r="G25" s="80"/>
      <c r="H25" s="80"/>
      <c r="I25" s="80"/>
      <c r="J25" s="80"/>
      <c r="K25" s="80"/>
      <c r="L25" s="80"/>
      <c r="M25" s="80"/>
      <c r="N25" s="80"/>
      <c r="O25" s="80"/>
      <c r="P25" s="80"/>
      <c r="Q25" s="80"/>
      <c r="R25" s="80"/>
      <c r="S25" s="80"/>
      <c r="T25" s="80"/>
      <c r="U25" s="80"/>
      <c r="V25" s="80"/>
      <c r="W25" s="80"/>
      <c r="X25" s="80"/>
    </row>
    <row r="26" spans="1:24">
      <c r="A26" s="80"/>
      <c r="B26" s="76"/>
      <c r="C26" s="173"/>
      <c r="D26" s="173"/>
      <c r="E26" s="76"/>
      <c r="F26" s="80"/>
      <c r="G26" s="80"/>
      <c r="H26" s="80"/>
      <c r="I26" s="80"/>
      <c r="J26" s="80"/>
      <c r="K26" s="80"/>
      <c r="L26" s="80"/>
      <c r="M26" s="80"/>
      <c r="N26" s="80"/>
      <c r="O26" s="80"/>
      <c r="P26" s="80"/>
      <c r="Q26" s="80"/>
      <c r="R26" s="80"/>
      <c r="S26" s="80"/>
      <c r="T26" s="80"/>
      <c r="U26" s="80"/>
      <c r="V26" s="80"/>
      <c r="W26" s="80"/>
      <c r="X26" s="80"/>
    </row>
    <row r="27" spans="1:24">
      <c r="A27" s="80"/>
      <c r="B27" s="76"/>
      <c r="C27" s="173"/>
      <c r="D27" s="173"/>
      <c r="E27" s="76"/>
      <c r="F27" s="80"/>
      <c r="G27" s="80"/>
      <c r="H27" s="80"/>
      <c r="I27" s="80"/>
      <c r="J27" s="80"/>
      <c r="K27" s="80"/>
      <c r="L27" s="80"/>
      <c r="M27" s="80"/>
      <c r="N27" s="80"/>
      <c r="O27" s="80"/>
      <c r="P27" s="80"/>
      <c r="Q27" s="80"/>
      <c r="R27" s="80"/>
      <c r="S27" s="80"/>
      <c r="T27" s="80"/>
      <c r="U27" s="80"/>
      <c r="V27" s="80"/>
      <c r="W27" s="80"/>
      <c r="X27" s="80"/>
    </row>
    <row r="28" spans="1:24">
      <c r="A28" s="80"/>
      <c r="B28" s="76"/>
      <c r="C28" s="173"/>
      <c r="D28" s="173"/>
      <c r="E28" s="76"/>
      <c r="F28" s="80"/>
      <c r="G28" s="80"/>
      <c r="H28" s="80"/>
      <c r="I28" s="80"/>
      <c r="J28" s="80"/>
      <c r="K28" s="80"/>
      <c r="L28" s="80"/>
      <c r="M28" s="80"/>
      <c r="N28" s="80"/>
      <c r="O28" s="80"/>
      <c r="P28" s="80"/>
      <c r="Q28" s="80"/>
      <c r="R28" s="80"/>
      <c r="S28" s="80"/>
      <c r="T28" s="80"/>
      <c r="U28" s="80"/>
      <c r="V28" s="80"/>
      <c r="W28" s="80"/>
      <c r="X28" s="80"/>
    </row>
    <row r="29" spans="1:24">
      <c r="A29" s="80"/>
      <c r="B29" s="76"/>
      <c r="C29" s="173"/>
      <c r="D29" s="173"/>
      <c r="E29" s="76"/>
      <c r="F29" s="80"/>
      <c r="G29" s="80"/>
      <c r="H29" s="80"/>
      <c r="I29" s="80"/>
      <c r="J29" s="80"/>
      <c r="K29" s="80"/>
      <c r="L29" s="80"/>
      <c r="M29" s="80"/>
      <c r="N29" s="80"/>
      <c r="O29" s="80"/>
      <c r="P29" s="80"/>
      <c r="Q29" s="80"/>
      <c r="R29" s="80"/>
      <c r="S29" s="80"/>
      <c r="T29" s="80"/>
      <c r="U29" s="80"/>
      <c r="V29" s="80"/>
      <c r="W29" s="80"/>
      <c r="X29" s="80"/>
    </row>
    <row r="30" spans="1:24">
      <c r="A30" s="80"/>
      <c r="B30" s="76"/>
      <c r="C30" s="173"/>
      <c r="D30" s="173"/>
      <c r="E30" s="76"/>
      <c r="F30" s="80"/>
      <c r="G30" s="80"/>
      <c r="H30" s="80"/>
      <c r="I30" s="80"/>
      <c r="J30" s="80"/>
      <c r="K30" s="80"/>
      <c r="L30" s="80"/>
      <c r="M30" s="80"/>
      <c r="N30" s="80"/>
      <c r="O30" s="80"/>
      <c r="P30" s="80"/>
      <c r="Q30" s="80"/>
      <c r="R30" s="80"/>
      <c r="S30" s="80"/>
      <c r="T30" s="80"/>
      <c r="U30" s="80"/>
      <c r="V30" s="80"/>
      <c r="W30" s="80"/>
      <c r="X30" s="80"/>
    </row>
    <row r="31" spans="1:24">
      <c r="A31" s="80"/>
      <c r="B31" s="76"/>
      <c r="C31" s="173"/>
      <c r="D31" s="173"/>
      <c r="E31" s="76"/>
      <c r="F31" s="80"/>
      <c r="G31" s="80"/>
      <c r="H31" s="80"/>
      <c r="I31" s="80"/>
      <c r="J31" s="80"/>
      <c r="K31" s="80"/>
      <c r="L31" s="80"/>
      <c r="M31" s="80"/>
      <c r="N31" s="80"/>
      <c r="O31" s="80"/>
      <c r="P31" s="80"/>
      <c r="Q31" s="80"/>
      <c r="R31" s="80"/>
      <c r="S31" s="80"/>
      <c r="T31" s="80"/>
      <c r="U31" s="80"/>
      <c r="V31" s="80"/>
      <c r="W31" s="80"/>
      <c r="X31" s="80"/>
    </row>
    <row r="32" spans="1:24">
      <c r="A32" s="80"/>
      <c r="B32" s="76"/>
      <c r="C32" s="173"/>
      <c r="D32" s="173"/>
      <c r="E32" s="76"/>
      <c r="F32" s="80"/>
      <c r="G32" s="80"/>
      <c r="H32" s="80"/>
      <c r="I32" s="80"/>
      <c r="J32" s="80"/>
      <c r="K32" s="80"/>
      <c r="L32" s="80"/>
      <c r="M32" s="80"/>
      <c r="N32" s="80"/>
      <c r="O32" s="80"/>
      <c r="P32" s="80"/>
      <c r="Q32" s="80"/>
      <c r="R32" s="80"/>
      <c r="S32" s="80"/>
      <c r="T32" s="80"/>
      <c r="U32" s="80"/>
      <c r="V32" s="80"/>
      <c r="W32" s="80"/>
      <c r="X32" s="80"/>
    </row>
    <row r="33" spans="1:24">
      <c r="A33" s="80"/>
      <c r="B33" s="76"/>
      <c r="C33" s="173"/>
      <c r="D33" s="173"/>
      <c r="E33" s="76"/>
      <c r="F33" s="80"/>
      <c r="G33" s="80"/>
      <c r="H33" s="80"/>
      <c r="I33" s="80"/>
      <c r="J33" s="80"/>
      <c r="K33" s="80"/>
      <c r="L33" s="80"/>
      <c r="M33" s="80"/>
      <c r="N33" s="80"/>
      <c r="O33" s="80"/>
      <c r="P33" s="80"/>
      <c r="Q33" s="80"/>
      <c r="R33" s="80"/>
      <c r="S33" s="80"/>
      <c r="T33" s="80"/>
      <c r="U33" s="80"/>
      <c r="V33" s="80"/>
      <c r="W33" s="80"/>
      <c r="X33" s="80"/>
    </row>
    <row r="34" spans="1:24">
      <c r="A34" s="80"/>
      <c r="B34" s="76"/>
      <c r="C34" s="173"/>
      <c r="D34" s="173"/>
      <c r="E34" s="76"/>
      <c r="F34" s="80"/>
      <c r="G34" s="80"/>
      <c r="H34" s="80"/>
      <c r="I34" s="80"/>
      <c r="J34" s="80"/>
      <c r="K34" s="80"/>
      <c r="L34" s="80"/>
      <c r="M34" s="80"/>
      <c r="N34" s="80"/>
      <c r="O34" s="80"/>
      <c r="P34" s="80"/>
      <c r="Q34" s="80"/>
      <c r="R34" s="80"/>
      <c r="S34" s="80"/>
      <c r="T34" s="80"/>
      <c r="U34" s="80"/>
      <c r="V34" s="80"/>
      <c r="W34" s="80"/>
      <c r="X34" s="80"/>
    </row>
    <row r="35" spans="1:24">
      <c r="A35" s="80"/>
      <c r="B35" s="76"/>
      <c r="C35" s="173"/>
      <c r="D35" s="173"/>
      <c r="E35" s="76"/>
      <c r="F35" s="80"/>
      <c r="G35" s="80"/>
      <c r="H35" s="80"/>
      <c r="I35" s="80"/>
      <c r="J35" s="80"/>
      <c r="K35" s="80"/>
      <c r="L35" s="80"/>
      <c r="M35" s="80"/>
      <c r="N35" s="80"/>
      <c r="O35" s="80"/>
      <c r="P35" s="80"/>
      <c r="Q35" s="80"/>
      <c r="R35" s="80"/>
      <c r="S35" s="80"/>
      <c r="T35" s="80"/>
      <c r="U35" s="80"/>
      <c r="V35" s="80"/>
      <c r="W35" s="80"/>
      <c r="X35" s="80"/>
    </row>
    <row r="36" spans="1:24">
      <c r="A36" s="80"/>
      <c r="B36" s="76"/>
      <c r="C36" s="173"/>
      <c r="D36" s="173"/>
      <c r="E36" s="76"/>
      <c r="F36" s="80"/>
      <c r="G36" s="80"/>
      <c r="H36" s="80"/>
      <c r="I36" s="80"/>
      <c r="J36" s="80"/>
      <c r="K36" s="80"/>
      <c r="L36" s="80"/>
      <c r="M36" s="80"/>
      <c r="N36" s="80"/>
      <c r="O36" s="80"/>
      <c r="P36" s="80"/>
      <c r="Q36" s="80"/>
      <c r="R36" s="80"/>
      <c r="S36" s="80"/>
      <c r="T36" s="80"/>
      <c r="U36" s="80"/>
      <c r="V36" s="80"/>
      <c r="W36" s="80"/>
      <c r="X36" s="80"/>
    </row>
    <row r="37" spans="1:24">
      <c r="A37" s="80"/>
      <c r="B37" s="76"/>
      <c r="C37" s="173"/>
      <c r="D37" s="173"/>
      <c r="E37" s="76"/>
      <c r="F37" s="80"/>
      <c r="G37" s="80"/>
      <c r="H37" s="80"/>
      <c r="I37" s="80"/>
      <c r="J37" s="80"/>
      <c r="K37" s="80"/>
      <c r="L37" s="80"/>
      <c r="M37" s="80"/>
      <c r="N37" s="80"/>
      <c r="O37" s="80"/>
      <c r="P37" s="80"/>
      <c r="Q37" s="80"/>
      <c r="R37" s="80"/>
      <c r="S37" s="80"/>
      <c r="T37" s="80"/>
      <c r="U37" s="80"/>
      <c r="V37" s="80"/>
      <c r="W37" s="80"/>
      <c r="X37" s="80"/>
    </row>
    <row r="38" spans="1:24">
      <c r="A38" s="80"/>
      <c r="B38" s="76"/>
      <c r="C38" s="173"/>
      <c r="D38" s="173"/>
      <c r="E38" s="76"/>
      <c r="F38" s="80"/>
      <c r="G38" s="80"/>
      <c r="H38" s="80"/>
      <c r="I38" s="80"/>
      <c r="J38" s="80"/>
      <c r="K38" s="80"/>
      <c r="L38" s="80"/>
      <c r="M38" s="80"/>
      <c r="N38" s="80"/>
      <c r="O38" s="80"/>
      <c r="P38" s="80"/>
      <c r="Q38" s="80"/>
      <c r="R38" s="80"/>
      <c r="S38" s="80"/>
      <c r="T38" s="80"/>
      <c r="U38" s="80"/>
      <c r="V38" s="80"/>
      <c r="W38" s="80"/>
      <c r="X38" s="80"/>
    </row>
    <row r="39" spans="1:24">
      <c r="A39" s="80"/>
      <c r="B39" s="76"/>
      <c r="C39" s="173"/>
      <c r="D39" s="173"/>
      <c r="E39" s="76"/>
      <c r="F39" s="80"/>
      <c r="G39" s="80"/>
      <c r="H39" s="80"/>
      <c r="I39" s="80"/>
      <c r="J39" s="80"/>
      <c r="K39" s="80"/>
      <c r="L39" s="80"/>
      <c r="M39" s="80"/>
      <c r="N39" s="80"/>
      <c r="O39" s="80"/>
      <c r="P39" s="80"/>
      <c r="Q39" s="80"/>
      <c r="R39" s="80"/>
      <c r="S39" s="80"/>
      <c r="T39" s="80"/>
      <c r="U39" s="80"/>
      <c r="V39" s="80"/>
      <c r="W39" s="80"/>
      <c r="X39" s="80"/>
    </row>
    <row r="40" spans="1:24">
      <c r="A40" s="80"/>
      <c r="B40" s="76"/>
      <c r="C40" s="173"/>
      <c r="D40" s="173"/>
      <c r="E40" s="76"/>
      <c r="F40" s="80"/>
      <c r="G40" s="80"/>
      <c r="H40" s="80"/>
      <c r="I40" s="80"/>
      <c r="J40" s="80"/>
      <c r="K40" s="80"/>
      <c r="L40" s="80"/>
      <c r="M40" s="80"/>
      <c r="N40" s="80"/>
      <c r="O40" s="80"/>
      <c r="P40" s="80"/>
      <c r="Q40" s="80"/>
      <c r="R40" s="80"/>
      <c r="S40" s="80"/>
      <c r="T40" s="80"/>
      <c r="U40" s="80"/>
      <c r="V40" s="80"/>
      <c r="W40" s="80"/>
      <c r="X40" s="80"/>
    </row>
    <row r="41" spans="1:24">
      <c r="A41" s="80"/>
      <c r="B41" s="76"/>
      <c r="C41" s="173"/>
      <c r="D41" s="173"/>
      <c r="E41" s="76"/>
      <c r="F41" s="80"/>
      <c r="G41" s="80"/>
      <c r="H41" s="80"/>
      <c r="I41" s="80"/>
      <c r="J41" s="80"/>
      <c r="K41" s="80"/>
      <c r="L41" s="80"/>
      <c r="M41" s="80"/>
      <c r="N41" s="80"/>
      <c r="O41" s="80"/>
      <c r="P41" s="80"/>
      <c r="Q41" s="80"/>
      <c r="R41" s="80"/>
      <c r="S41" s="80"/>
      <c r="T41" s="80"/>
      <c r="U41" s="80"/>
      <c r="V41" s="80"/>
      <c r="W41" s="80"/>
      <c r="X41" s="80"/>
    </row>
    <row r="42" spans="1:24">
      <c r="A42" s="80"/>
      <c r="B42" s="76"/>
      <c r="C42" s="173"/>
      <c r="D42" s="173"/>
      <c r="E42" s="76"/>
      <c r="F42" s="80"/>
      <c r="G42" s="80"/>
      <c r="H42" s="80"/>
      <c r="I42" s="80"/>
      <c r="J42" s="80"/>
      <c r="K42" s="80"/>
      <c r="L42" s="80"/>
      <c r="M42" s="80"/>
      <c r="N42" s="80"/>
      <c r="O42" s="80"/>
      <c r="P42" s="80"/>
      <c r="Q42" s="80"/>
      <c r="R42" s="80"/>
      <c r="S42" s="80"/>
      <c r="T42" s="80"/>
      <c r="U42" s="80"/>
      <c r="V42" s="80"/>
      <c r="W42" s="80"/>
      <c r="X42" s="80"/>
    </row>
    <row r="43" spans="1:24">
      <c r="A43" s="80"/>
      <c r="B43" s="76"/>
      <c r="C43" s="173"/>
      <c r="D43" s="173"/>
      <c r="E43" s="76"/>
      <c r="F43" s="80"/>
      <c r="G43" s="80"/>
      <c r="H43" s="80"/>
      <c r="I43" s="80"/>
      <c r="J43" s="80"/>
      <c r="K43" s="80"/>
      <c r="L43" s="80"/>
      <c r="M43" s="80"/>
      <c r="N43" s="80"/>
      <c r="O43" s="80"/>
      <c r="P43" s="80"/>
      <c r="Q43" s="80"/>
      <c r="R43" s="80"/>
      <c r="S43" s="80"/>
      <c r="T43" s="80"/>
      <c r="U43" s="80"/>
      <c r="V43" s="80"/>
      <c r="W43" s="80"/>
      <c r="X43" s="80"/>
    </row>
    <row r="44" spans="1:24">
      <c r="A44" s="80"/>
      <c r="B44" s="76"/>
      <c r="C44" s="173"/>
      <c r="D44" s="173"/>
      <c r="E44" s="76"/>
      <c r="F44" s="80"/>
      <c r="G44" s="80"/>
      <c r="H44" s="80"/>
      <c r="I44" s="80"/>
      <c r="J44" s="80"/>
      <c r="K44" s="80"/>
      <c r="L44" s="80"/>
      <c r="M44" s="80"/>
      <c r="N44" s="80"/>
      <c r="O44" s="80"/>
      <c r="P44" s="80"/>
      <c r="Q44" s="80"/>
      <c r="R44" s="80"/>
      <c r="S44" s="80"/>
      <c r="T44" s="80"/>
      <c r="U44" s="80"/>
      <c r="V44" s="80"/>
      <c r="W44" s="80"/>
      <c r="X44" s="80"/>
    </row>
    <row r="45" spans="1:24">
      <c r="A45" s="80"/>
      <c r="B45" s="76"/>
      <c r="C45" s="173"/>
      <c r="D45" s="173"/>
      <c r="E45" s="76"/>
      <c r="F45" s="80"/>
      <c r="G45" s="80"/>
      <c r="H45" s="80"/>
      <c r="I45" s="80"/>
      <c r="J45" s="80"/>
      <c r="K45" s="80"/>
      <c r="L45" s="80"/>
      <c r="M45" s="80"/>
      <c r="N45" s="80"/>
      <c r="O45" s="80"/>
      <c r="P45" s="80"/>
      <c r="Q45" s="80"/>
      <c r="R45" s="80"/>
      <c r="S45" s="80"/>
      <c r="T45" s="80"/>
      <c r="U45" s="80"/>
      <c r="V45" s="80"/>
      <c r="W45" s="80"/>
      <c r="X45" s="80"/>
    </row>
    <row r="46" spans="1:24">
      <c r="A46" s="80"/>
      <c r="B46" s="76"/>
      <c r="C46" s="173"/>
      <c r="D46" s="173"/>
      <c r="E46" s="76"/>
      <c r="F46" s="80"/>
      <c r="G46" s="80"/>
      <c r="H46" s="80"/>
      <c r="I46" s="80"/>
      <c r="J46" s="80"/>
      <c r="K46" s="80"/>
      <c r="L46" s="80"/>
      <c r="M46" s="80"/>
      <c r="N46" s="80"/>
      <c r="O46" s="80"/>
      <c r="P46" s="80"/>
      <c r="Q46" s="80"/>
      <c r="R46" s="80"/>
      <c r="S46" s="80"/>
      <c r="T46" s="80"/>
      <c r="U46" s="80"/>
      <c r="V46" s="80"/>
      <c r="W46" s="80"/>
      <c r="X46" s="80"/>
    </row>
    <row r="47" spans="1:24">
      <c r="A47" s="80"/>
      <c r="B47" s="76"/>
      <c r="C47" s="173"/>
      <c r="D47" s="173"/>
      <c r="E47" s="76"/>
      <c r="F47" s="80"/>
      <c r="G47" s="80"/>
      <c r="H47" s="80"/>
      <c r="I47" s="80"/>
      <c r="J47" s="80"/>
      <c r="K47" s="80"/>
      <c r="L47" s="80"/>
      <c r="M47" s="80"/>
      <c r="N47" s="80"/>
      <c r="O47" s="80"/>
      <c r="P47" s="80"/>
      <c r="Q47" s="80"/>
      <c r="R47" s="80"/>
      <c r="S47" s="80"/>
      <c r="T47" s="80"/>
      <c r="U47" s="80"/>
      <c r="V47" s="80"/>
      <c r="W47" s="80"/>
      <c r="X47" s="80"/>
    </row>
    <row r="48" spans="1:24">
      <c r="A48" s="80"/>
      <c r="B48" s="76"/>
      <c r="C48" s="173"/>
      <c r="D48" s="173"/>
      <c r="E48" s="76"/>
      <c r="F48" s="80"/>
      <c r="G48" s="80"/>
      <c r="H48" s="80"/>
      <c r="I48" s="80"/>
      <c r="J48" s="80"/>
      <c r="K48" s="80"/>
      <c r="L48" s="80"/>
      <c r="M48" s="80"/>
      <c r="N48" s="80"/>
      <c r="O48" s="80"/>
      <c r="P48" s="80"/>
      <c r="Q48" s="80"/>
      <c r="R48" s="80"/>
      <c r="S48" s="80"/>
      <c r="T48" s="80"/>
      <c r="U48" s="80"/>
      <c r="V48" s="80"/>
      <c r="W48" s="80"/>
      <c r="X48" s="80"/>
    </row>
    <row r="49" spans="1:24">
      <c r="A49" s="80"/>
      <c r="B49" s="76"/>
      <c r="C49" s="173"/>
      <c r="D49" s="173"/>
      <c r="E49" s="76"/>
      <c r="F49" s="80"/>
      <c r="G49" s="80"/>
      <c r="H49" s="80"/>
      <c r="I49" s="80"/>
      <c r="J49" s="80"/>
      <c r="K49" s="80"/>
      <c r="L49" s="80"/>
      <c r="M49" s="80"/>
      <c r="N49" s="80"/>
      <c r="O49" s="80"/>
      <c r="P49" s="80"/>
      <c r="Q49" s="80"/>
      <c r="R49" s="80"/>
      <c r="S49" s="80"/>
      <c r="T49" s="80"/>
      <c r="U49" s="80"/>
      <c r="V49" s="80"/>
      <c r="W49" s="80"/>
      <c r="X49" s="80"/>
    </row>
    <row r="50" spans="1:24">
      <c r="A50" s="80"/>
      <c r="B50" s="76"/>
      <c r="C50" s="173"/>
      <c r="D50" s="173"/>
      <c r="E50" s="76"/>
      <c r="F50" s="80"/>
      <c r="G50" s="80"/>
      <c r="H50" s="80"/>
      <c r="I50" s="80"/>
      <c r="J50" s="80"/>
      <c r="K50" s="80"/>
      <c r="L50" s="80"/>
      <c r="M50" s="80"/>
      <c r="N50" s="80"/>
      <c r="O50" s="80"/>
      <c r="P50" s="80"/>
      <c r="Q50" s="80"/>
      <c r="R50" s="80"/>
      <c r="S50" s="80"/>
      <c r="T50" s="80"/>
      <c r="U50" s="80"/>
      <c r="V50" s="80"/>
      <c r="W50" s="80"/>
      <c r="X50" s="80"/>
    </row>
    <row r="51" spans="1:24">
      <c r="A51" s="80"/>
      <c r="B51" s="76"/>
      <c r="C51" s="173"/>
      <c r="D51" s="173"/>
      <c r="E51" s="76"/>
      <c r="F51" s="80"/>
      <c r="G51" s="80"/>
      <c r="H51" s="80"/>
      <c r="I51" s="80"/>
      <c r="J51" s="80"/>
      <c r="K51" s="80"/>
      <c r="L51" s="80"/>
      <c r="M51" s="80"/>
      <c r="N51" s="80"/>
      <c r="O51" s="80"/>
      <c r="P51" s="80"/>
      <c r="Q51" s="80"/>
      <c r="R51" s="80"/>
      <c r="S51" s="80"/>
      <c r="T51" s="80"/>
      <c r="U51" s="80"/>
      <c r="V51" s="80"/>
      <c r="W51" s="80"/>
      <c r="X51" s="80"/>
    </row>
    <row r="52" spans="1:24">
      <c r="A52" s="80"/>
      <c r="B52" s="76"/>
      <c r="C52" s="173"/>
      <c r="D52" s="173"/>
      <c r="E52" s="76"/>
      <c r="F52" s="80"/>
      <c r="G52" s="80"/>
      <c r="H52" s="80"/>
      <c r="I52" s="80"/>
      <c r="J52" s="80"/>
      <c r="K52" s="80"/>
      <c r="L52" s="80"/>
      <c r="M52" s="80"/>
      <c r="N52" s="80"/>
      <c r="O52" s="80"/>
      <c r="P52" s="80"/>
      <c r="Q52" s="80"/>
      <c r="R52" s="80"/>
      <c r="S52" s="80"/>
      <c r="T52" s="80"/>
      <c r="U52" s="80"/>
      <c r="V52" s="80"/>
      <c r="W52" s="80"/>
      <c r="X52" s="80"/>
    </row>
    <row r="53" spans="1:24">
      <c r="A53" s="80"/>
      <c r="B53" s="76"/>
      <c r="C53" s="173"/>
      <c r="D53" s="173"/>
      <c r="E53" s="76"/>
      <c r="F53" s="80"/>
      <c r="G53" s="80"/>
      <c r="H53" s="80"/>
      <c r="I53" s="80"/>
      <c r="J53" s="80"/>
      <c r="K53" s="80"/>
      <c r="L53" s="80"/>
      <c r="M53" s="80"/>
      <c r="N53" s="80"/>
      <c r="O53" s="80"/>
      <c r="P53" s="80"/>
      <c r="Q53" s="80"/>
      <c r="R53" s="80"/>
      <c r="S53" s="80"/>
      <c r="T53" s="80"/>
      <c r="U53" s="80"/>
      <c r="V53" s="80"/>
      <c r="W53" s="80"/>
      <c r="X53" s="80"/>
    </row>
    <row r="54" spans="1:24">
      <c r="A54" s="80"/>
      <c r="B54" s="76"/>
      <c r="C54" s="173"/>
      <c r="D54" s="173"/>
      <c r="E54" s="76"/>
      <c r="F54" s="80"/>
      <c r="G54" s="80"/>
      <c r="H54" s="80"/>
      <c r="I54" s="80"/>
      <c r="J54" s="80"/>
      <c r="K54" s="80"/>
      <c r="L54" s="80"/>
      <c r="M54" s="80"/>
      <c r="N54" s="80"/>
      <c r="O54" s="80"/>
      <c r="P54" s="80"/>
      <c r="Q54" s="80"/>
      <c r="R54" s="80"/>
      <c r="S54" s="80"/>
      <c r="T54" s="80"/>
      <c r="U54" s="80"/>
      <c r="V54" s="80"/>
      <c r="W54" s="80"/>
      <c r="X54" s="80"/>
    </row>
    <row r="55" spans="1:24">
      <c r="A55" s="80"/>
      <c r="B55" s="76"/>
      <c r="C55" s="173"/>
      <c r="D55" s="173"/>
      <c r="E55" s="76"/>
      <c r="F55" s="80"/>
      <c r="G55" s="80"/>
      <c r="H55" s="80"/>
      <c r="I55" s="80"/>
      <c r="J55" s="80"/>
      <c r="K55" s="80"/>
      <c r="L55" s="80"/>
      <c r="M55" s="80"/>
      <c r="N55" s="80"/>
      <c r="O55" s="80"/>
      <c r="P55" s="80"/>
      <c r="Q55" s="80"/>
      <c r="R55" s="80"/>
      <c r="S55" s="80"/>
      <c r="T55" s="80"/>
      <c r="U55" s="80"/>
      <c r="V55" s="80"/>
      <c r="W55" s="80"/>
      <c r="X55" s="80"/>
    </row>
    <row r="56" spans="1:24">
      <c r="A56" s="80"/>
      <c r="B56" s="76"/>
      <c r="C56" s="173"/>
      <c r="D56" s="173"/>
      <c r="E56" s="76"/>
      <c r="F56" s="80"/>
      <c r="G56" s="80"/>
      <c r="H56" s="80"/>
      <c r="I56" s="80"/>
      <c r="J56" s="80"/>
      <c r="K56" s="80"/>
      <c r="L56" s="80"/>
      <c r="M56" s="80"/>
      <c r="N56" s="80"/>
      <c r="O56" s="80"/>
      <c r="P56" s="80"/>
      <c r="Q56" s="80"/>
      <c r="R56" s="80"/>
      <c r="S56" s="80"/>
      <c r="T56" s="80"/>
      <c r="U56" s="80"/>
      <c r="V56" s="80"/>
      <c r="W56" s="80"/>
      <c r="X56" s="80"/>
    </row>
    <row r="57" spans="1:24">
      <c r="A57" s="80"/>
      <c r="B57" s="76"/>
      <c r="C57" s="173"/>
      <c r="D57" s="173"/>
      <c r="E57" s="76"/>
      <c r="F57" s="80"/>
      <c r="G57" s="80"/>
      <c r="H57" s="80"/>
      <c r="I57" s="80"/>
      <c r="J57" s="80"/>
      <c r="K57" s="80"/>
      <c r="L57" s="80"/>
      <c r="M57" s="80"/>
      <c r="N57" s="80"/>
      <c r="O57" s="80"/>
      <c r="P57" s="80"/>
      <c r="Q57" s="80"/>
      <c r="R57" s="80"/>
      <c r="S57" s="80"/>
      <c r="T57" s="80"/>
      <c r="U57" s="80"/>
      <c r="V57" s="80"/>
      <c r="W57" s="80"/>
      <c r="X57" s="80"/>
    </row>
    <row r="58" spans="1:24">
      <c r="A58" s="80"/>
      <c r="B58" s="76"/>
      <c r="C58" s="173"/>
      <c r="D58" s="173"/>
      <c r="E58" s="76"/>
      <c r="F58" s="80"/>
      <c r="G58" s="80"/>
      <c r="H58" s="80"/>
      <c r="I58" s="80"/>
      <c r="J58" s="80"/>
      <c r="K58" s="80"/>
      <c r="L58" s="80"/>
      <c r="M58" s="80"/>
      <c r="N58" s="80"/>
      <c r="O58" s="80"/>
      <c r="P58" s="80"/>
      <c r="Q58" s="80"/>
      <c r="R58" s="80"/>
      <c r="S58" s="80"/>
      <c r="T58" s="80"/>
      <c r="U58" s="80"/>
      <c r="V58" s="80"/>
      <c r="W58" s="80"/>
      <c r="X58" s="80"/>
    </row>
    <row r="59" spans="1:24">
      <c r="A59" s="80"/>
      <c r="B59" s="76"/>
      <c r="C59" s="173"/>
      <c r="D59" s="173"/>
      <c r="E59" s="76"/>
      <c r="F59" s="80"/>
      <c r="G59" s="80"/>
      <c r="H59" s="80"/>
      <c r="I59" s="80"/>
      <c r="J59" s="80"/>
      <c r="K59" s="80"/>
      <c r="L59" s="80"/>
      <c r="M59" s="80"/>
      <c r="N59" s="80"/>
      <c r="O59" s="80"/>
      <c r="P59" s="80"/>
      <c r="Q59" s="80"/>
      <c r="R59" s="80"/>
      <c r="S59" s="80"/>
      <c r="T59" s="80"/>
      <c r="U59" s="80"/>
      <c r="V59" s="80"/>
      <c r="W59" s="80"/>
      <c r="X59" s="80"/>
    </row>
    <row r="60" spans="1:24">
      <c r="A60" s="80"/>
      <c r="B60" s="76"/>
      <c r="C60" s="173"/>
      <c r="D60" s="173"/>
      <c r="E60" s="76"/>
      <c r="F60" s="80"/>
      <c r="G60" s="80"/>
      <c r="H60" s="80"/>
      <c r="I60" s="80"/>
      <c r="J60" s="80"/>
      <c r="K60" s="80"/>
      <c r="L60" s="80"/>
      <c r="M60" s="80"/>
      <c r="N60" s="80"/>
      <c r="O60" s="80"/>
      <c r="P60" s="80"/>
      <c r="Q60" s="80"/>
      <c r="R60" s="80"/>
      <c r="S60" s="80"/>
      <c r="T60" s="80"/>
      <c r="U60" s="80"/>
      <c r="V60" s="80"/>
      <c r="W60" s="80"/>
      <c r="X60" s="80"/>
    </row>
    <row r="61" spans="1:24">
      <c r="A61" s="80"/>
      <c r="B61" s="76"/>
      <c r="C61" s="173"/>
      <c r="D61" s="173"/>
      <c r="E61" s="76"/>
      <c r="F61" s="80"/>
      <c r="G61" s="80"/>
      <c r="H61" s="80"/>
      <c r="I61" s="80"/>
      <c r="J61" s="80"/>
      <c r="K61" s="80"/>
      <c r="L61" s="80"/>
      <c r="M61" s="80"/>
      <c r="N61" s="80"/>
      <c r="O61" s="80"/>
      <c r="P61" s="80"/>
      <c r="Q61" s="80"/>
      <c r="R61" s="80"/>
      <c r="S61" s="80"/>
      <c r="T61" s="80"/>
      <c r="U61" s="80"/>
      <c r="V61" s="80"/>
      <c r="W61" s="80"/>
      <c r="X61" s="80"/>
    </row>
    <row r="62" spans="1:24">
      <c r="A62" s="80"/>
      <c r="B62" s="76"/>
      <c r="C62" s="173"/>
      <c r="D62" s="173"/>
      <c r="E62" s="76"/>
      <c r="F62" s="80"/>
      <c r="G62" s="80"/>
      <c r="H62" s="80"/>
      <c r="I62" s="80"/>
      <c r="J62" s="80"/>
      <c r="K62" s="80"/>
      <c r="L62" s="80"/>
      <c r="M62" s="80"/>
      <c r="N62" s="80"/>
      <c r="O62" s="80"/>
      <c r="P62" s="80"/>
      <c r="Q62" s="80"/>
      <c r="R62" s="80"/>
      <c r="S62" s="80"/>
      <c r="T62" s="80"/>
      <c r="U62" s="80"/>
      <c r="V62" s="80"/>
      <c r="W62" s="80"/>
      <c r="X62" s="80"/>
    </row>
    <row r="63" spans="1:24">
      <c r="A63" s="80"/>
      <c r="B63" s="76"/>
      <c r="C63" s="173"/>
      <c r="D63" s="173"/>
      <c r="E63" s="76"/>
      <c r="F63" s="80"/>
      <c r="G63" s="80"/>
      <c r="H63" s="80"/>
      <c r="I63" s="80"/>
      <c r="J63" s="80"/>
      <c r="K63" s="80"/>
      <c r="L63" s="80"/>
      <c r="M63" s="80"/>
      <c r="N63" s="80"/>
      <c r="O63" s="80"/>
      <c r="P63" s="80"/>
      <c r="Q63" s="80"/>
      <c r="R63" s="80"/>
      <c r="S63" s="80"/>
      <c r="T63" s="80"/>
      <c r="U63" s="80"/>
      <c r="V63" s="80"/>
      <c r="W63" s="80"/>
      <c r="X63" s="80"/>
    </row>
    <row r="64" spans="1:24">
      <c r="A64" s="80"/>
      <c r="B64" s="76"/>
      <c r="C64" s="173"/>
      <c r="D64" s="173"/>
      <c r="E64" s="76"/>
      <c r="F64" s="80"/>
      <c r="G64" s="80"/>
      <c r="H64" s="80"/>
      <c r="I64" s="80"/>
      <c r="J64" s="80"/>
      <c r="K64" s="80"/>
      <c r="L64" s="80"/>
      <c r="M64" s="80"/>
      <c r="N64" s="80"/>
      <c r="O64" s="80"/>
      <c r="P64" s="80"/>
      <c r="Q64" s="80"/>
      <c r="R64" s="80"/>
      <c r="S64" s="80"/>
      <c r="T64" s="80"/>
      <c r="U64" s="80"/>
      <c r="V64" s="80"/>
      <c r="W64" s="80"/>
      <c r="X64" s="80"/>
    </row>
    <row r="65" spans="1:24">
      <c r="A65" s="80"/>
      <c r="B65" s="76"/>
      <c r="C65" s="173"/>
      <c r="D65" s="173"/>
      <c r="E65" s="76"/>
      <c r="F65" s="80"/>
      <c r="G65" s="80"/>
      <c r="H65" s="80"/>
      <c r="I65" s="80"/>
      <c r="J65" s="80"/>
      <c r="K65" s="80"/>
      <c r="L65" s="80"/>
      <c r="M65" s="80"/>
      <c r="N65" s="80"/>
      <c r="O65" s="80"/>
      <c r="P65" s="80"/>
      <c r="Q65" s="80"/>
      <c r="R65" s="80"/>
      <c r="S65" s="80"/>
      <c r="T65" s="80"/>
      <c r="U65" s="80"/>
      <c r="V65" s="80"/>
      <c r="W65" s="80"/>
      <c r="X65" s="80"/>
    </row>
    <row r="66" spans="1:24">
      <c r="A66" s="80"/>
      <c r="B66" s="76"/>
      <c r="C66" s="173"/>
      <c r="D66" s="173"/>
      <c r="E66" s="76"/>
      <c r="F66" s="80"/>
      <c r="G66" s="80"/>
      <c r="H66" s="80"/>
      <c r="I66" s="80"/>
      <c r="J66" s="80"/>
      <c r="K66" s="80"/>
      <c r="L66" s="80"/>
      <c r="M66" s="80"/>
      <c r="N66" s="80"/>
      <c r="O66" s="80"/>
      <c r="P66" s="80"/>
      <c r="Q66" s="80"/>
      <c r="R66" s="80"/>
      <c r="S66" s="80"/>
      <c r="T66" s="80"/>
      <c r="U66" s="80"/>
      <c r="V66" s="80"/>
      <c r="W66" s="80"/>
      <c r="X66" s="80"/>
    </row>
    <row r="67" spans="1:24">
      <c r="A67" s="80"/>
      <c r="B67" s="76"/>
      <c r="C67" s="173"/>
      <c r="D67" s="173"/>
      <c r="E67" s="76"/>
      <c r="F67" s="80"/>
      <c r="G67" s="80"/>
      <c r="H67" s="80"/>
      <c r="I67" s="80"/>
      <c r="J67" s="80"/>
      <c r="K67" s="80"/>
      <c r="L67" s="80"/>
      <c r="M67" s="80"/>
      <c r="N67" s="80"/>
      <c r="O67" s="80"/>
      <c r="P67" s="80"/>
      <c r="Q67" s="80"/>
      <c r="R67" s="80"/>
      <c r="S67" s="80"/>
      <c r="T67" s="80"/>
      <c r="U67" s="80"/>
      <c r="V67" s="80"/>
      <c r="W67" s="80"/>
      <c r="X67" s="80"/>
    </row>
    <row r="68" spans="1:24">
      <c r="A68" s="80"/>
      <c r="B68" s="76"/>
      <c r="C68" s="173"/>
      <c r="D68" s="173"/>
      <c r="E68" s="76"/>
      <c r="F68" s="80"/>
      <c r="G68" s="80"/>
      <c r="H68" s="80"/>
      <c r="I68" s="80"/>
      <c r="J68" s="80"/>
      <c r="K68" s="80"/>
      <c r="L68" s="80"/>
      <c r="M68" s="80"/>
      <c r="N68" s="80"/>
      <c r="O68" s="80"/>
      <c r="P68" s="80"/>
      <c r="Q68" s="80"/>
      <c r="R68" s="80"/>
      <c r="S68" s="80"/>
      <c r="T68" s="80"/>
      <c r="U68" s="80"/>
      <c r="V68" s="80"/>
      <c r="W68" s="80"/>
      <c r="X68" s="80"/>
    </row>
    <row r="69" spans="1:24">
      <c r="A69" s="80"/>
      <c r="B69" s="76"/>
      <c r="C69" s="173"/>
      <c r="D69" s="173"/>
      <c r="E69" s="76"/>
      <c r="F69" s="80"/>
      <c r="G69" s="80"/>
      <c r="H69" s="80"/>
      <c r="I69" s="80"/>
      <c r="J69" s="80"/>
      <c r="K69" s="80"/>
      <c r="L69" s="80"/>
      <c r="M69" s="80"/>
      <c r="N69" s="80"/>
      <c r="O69" s="80"/>
      <c r="P69" s="80"/>
      <c r="Q69" s="80"/>
      <c r="R69" s="80"/>
      <c r="S69" s="80"/>
      <c r="T69" s="80"/>
      <c r="U69" s="80"/>
      <c r="V69" s="80"/>
      <c r="W69" s="80"/>
      <c r="X69" s="80"/>
    </row>
    <row r="70" spans="1:24">
      <c r="A70" s="80"/>
      <c r="B70" s="76"/>
      <c r="C70" s="173"/>
      <c r="D70" s="173"/>
      <c r="E70" s="76"/>
      <c r="F70" s="80"/>
      <c r="G70" s="80"/>
      <c r="H70" s="80"/>
      <c r="I70" s="80"/>
      <c r="J70" s="80"/>
      <c r="K70" s="80"/>
      <c r="L70" s="80"/>
      <c r="M70" s="80"/>
      <c r="N70" s="80"/>
      <c r="O70" s="80"/>
      <c r="P70" s="80"/>
      <c r="Q70" s="80"/>
      <c r="R70" s="80"/>
      <c r="S70" s="80"/>
      <c r="T70" s="80"/>
      <c r="U70" s="80"/>
      <c r="V70" s="80"/>
      <c r="W70" s="80"/>
      <c r="X70" s="80"/>
    </row>
    <row r="71" spans="1:24">
      <c r="A71" s="80"/>
      <c r="B71" s="76"/>
      <c r="C71" s="173"/>
      <c r="D71" s="173"/>
      <c r="E71" s="76"/>
      <c r="F71" s="80"/>
      <c r="G71" s="80"/>
      <c r="H71" s="80"/>
      <c r="I71" s="80"/>
      <c r="J71" s="80"/>
      <c r="K71" s="80"/>
      <c r="L71" s="80"/>
      <c r="M71" s="80"/>
      <c r="N71" s="80"/>
      <c r="O71" s="80"/>
      <c r="P71" s="80"/>
      <c r="Q71" s="80"/>
      <c r="R71" s="80"/>
      <c r="S71" s="80"/>
      <c r="T71" s="80"/>
      <c r="U71" s="80"/>
      <c r="V71" s="80"/>
      <c r="W71" s="80"/>
      <c r="X71" s="80"/>
    </row>
    <row r="72" spans="1:24">
      <c r="A72" s="80"/>
      <c r="B72" s="76"/>
      <c r="C72" s="173"/>
      <c r="D72" s="173"/>
      <c r="E72" s="76"/>
      <c r="F72" s="80"/>
      <c r="G72" s="80"/>
      <c r="H72" s="80"/>
      <c r="I72" s="80"/>
      <c r="J72" s="80"/>
      <c r="K72" s="80"/>
      <c r="L72" s="80"/>
      <c r="M72" s="80"/>
      <c r="N72" s="80"/>
      <c r="O72" s="80"/>
      <c r="P72" s="80"/>
      <c r="Q72" s="80"/>
      <c r="R72" s="80"/>
      <c r="S72" s="80"/>
      <c r="T72" s="80"/>
      <c r="U72" s="80"/>
      <c r="V72" s="80"/>
      <c r="W72" s="80"/>
      <c r="X72" s="80"/>
    </row>
    <row r="73" spans="1:24">
      <c r="A73" s="80"/>
      <c r="B73" s="76"/>
      <c r="C73" s="173"/>
      <c r="D73" s="173"/>
      <c r="E73" s="76"/>
      <c r="F73" s="80"/>
      <c r="G73" s="80"/>
      <c r="H73" s="80"/>
      <c r="I73" s="80"/>
      <c r="J73" s="80"/>
      <c r="K73" s="80"/>
      <c r="L73" s="80"/>
      <c r="M73" s="80"/>
      <c r="N73" s="80"/>
      <c r="O73" s="80"/>
      <c r="P73" s="80"/>
      <c r="Q73" s="80"/>
      <c r="R73" s="80"/>
      <c r="S73" s="80"/>
      <c r="T73" s="80"/>
      <c r="U73" s="80"/>
      <c r="V73" s="80"/>
      <c r="W73" s="80"/>
      <c r="X73" s="80"/>
    </row>
    <row r="74" spans="1:24">
      <c r="A74" s="80"/>
      <c r="B74" s="76"/>
      <c r="C74" s="173"/>
      <c r="D74" s="173"/>
      <c r="E74" s="76"/>
      <c r="F74" s="80"/>
      <c r="G74" s="80"/>
      <c r="H74" s="80"/>
      <c r="I74" s="80"/>
      <c r="J74" s="80"/>
      <c r="K74" s="80"/>
      <c r="L74" s="80"/>
      <c r="M74" s="80"/>
      <c r="N74" s="80"/>
      <c r="O74" s="80"/>
      <c r="P74" s="80"/>
      <c r="Q74" s="80"/>
      <c r="R74" s="80"/>
      <c r="S74" s="80"/>
      <c r="T74" s="80"/>
      <c r="U74" s="80"/>
      <c r="V74" s="80"/>
      <c r="W74" s="80"/>
      <c r="X74" s="80"/>
    </row>
    <row r="75" spans="1:24">
      <c r="A75" s="80"/>
      <c r="B75" s="76"/>
      <c r="C75" s="173"/>
      <c r="D75" s="173"/>
      <c r="E75" s="76"/>
      <c r="F75" s="80"/>
      <c r="G75" s="80"/>
      <c r="H75" s="80"/>
      <c r="I75" s="80"/>
      <c r="J75" s="80"/>
      <c r="K75" s="80"/>
      <c r="L75" s="80"/>
      <c r="M75" s="80"/>
      <c r="N75" s="80"/>
      <c r="O75" s="80"/>
      <c r="P75" s="80"/>
      <c r="Q75" s="80"/>
      <c r="R75" s="80"/>
      <c r="S75" s="80"/>
      <c r="T75" s="80"/>
      <c r="U75" s="80"/>
      <c r="V75" s="80"/>
      <c r="W75" s="80"/>
      <c r="X75" s="80"/>
    </row>
    <row r="76" spans="1:24">
      <c r="A76" s="80"/>
      <c r="B76" s="76"/>
      <c r="C76" s="173"/>
      <c r="D76" s="173"/>
      <c r="E76" s="76"/>
      <c r="F76" s="80"/>
      <c r="G76" s="80"/>
      <c r="H76" s="80"/>
      <c r="I76" s="80"/>
      <c r="J76" s="80"/>
      <c r="K76" s="80"/>
      <c r="L76" s="80"/>
      <c r="M76" s="80"/>
      <c r="N76" s="80"/>
      <c r="O76" s="80"/>
      <c r="P76" s="80"/>
      <c r="Q76" s="80"/>
      <c r="R76" s="80"/>
      <c r="S76" s="80"/>
      <c r="T76" s="80"/>
      <c r="U76" s="80"/>
      <c r="V76" s="80"/>
      <c r="W76" s="80"/>
      <c r="X76" s="80"/>
    </row>
    <row r="77" spans="1:24">
      <c r="A77" s="80"/>
      <c r="B77" s="76"/>
      <c r="C77" s="173"/>
      <c r="D77" s="173"/>
      <c r="E77" s="76"/>
      <c r="F77" s="80"/>
      <c r="G77" s="80"/>
      <c r="H77" s="80"/>
      <c r="I77" s="80"/>
      <c r="J77" s="80"/>
      <c r="K77" s="80"/>
      <c r="L77" s="80"/>
      <c r="M77" s="80"/>
      <c r="N77" s="80"/>
      <c r="O77" s="80"/>
      <c r="P77" s="80"/>
      <c r="Q77" s="80"/>
      <c r="R77" s="80"/>
      <c r="S77" s="80"/>
      <c r="T77" s="80"/>
      <c r="U77" s="80"/>
      <c r="V77" s="80"/>
      <c r="W77" s="80"/>
      <c r="X77" s="80"/>
    </row>
    <row r="78" spans="1:24">
      <c r="A78" s="80"/>
      <c r="B78" s="76"/>
      <c r="C78" s="173"/>
      <c r="D78" s="173"/>
      <c r="E78" s="76"/>
    </row>
    <row r="79" spans="1:24">
      <c r="A79" s="80"/>
      <c r="B79" s="76"/>
      <c r="C79" s="173"/>
      <c r="D79" s="173"/>
      <c r="E79" s="76"/>
    </row>
    <row r="80" spans="1:24">
      <c r="A80" s="80"/>
      <c r="B80" s="76"/>
      <c r="C80" s="173"/>
      <c r="D80" s="173"/>
      <c r="E80" s="76"/>
    </row>
    <row r="81" spans="1:5">
      <c r="A81" s="80"/>
      <c r="B81" s="76"/>
      <c r="C81" s="173"/>
      <c r="D81" s="173"/>
      <c r="E81" s="76"/>
    </row>
    <row r="82" spans="1:5">
      <c r="A82" s="80"/>
      <c r="B82" s="76"/>
      <c r="C82" s="173"/>
      <c r="D82" s="173"/>
      <c r="E82" s="76"/>
    </row>
    <row r="83" spans="1:5">
      <c r="A83" s="80"/>
      <c r="B83" s="76"/>
      <c r="C83" s="173"/>
      <c r="D83" s="173"/>
      <c r="E83" s="76"/>
    </row>
    <row r="84" spans="1:5">
      <c r="A84" s="80"/>
      <c r="B84" s="76"/>
      <c r="C84" s="173"/>
      <c r="D84" s="173"/>
      <c r="E84" s="76"/>
    </row>
    <row r="85" spans="1:5">
      <c r="A85" s="80"/>
      <c r="B85" s="76"/>
      <c r="C85" s="173"/>
      <c r="D85" s="173"/>
      <c r="E85" s="76"/>
    </row>
    <row r="86" spans="1:5">
      <c r="A86" s="80"/>
      <c r="B86" s="76"/>
      <c r="C86" s="173"/>
      <c r="D86" s="173"/>
      <c r="E86" s="76"/>
    </row>
    <row r="87" spans="1:5">
      <c r="A87" s="80"/>
      <c r="B87" s="76"/>
      <c r="C87" s="173"/>
      <c r="D87" s="173"/>
      <c r="E87" s="76"/>
    </row>
    <row r="88" spans="1:5">
      <c r="A88" s="80"/>
      <c r="B88" s="76"/>
      <c r="C88" s="173"/>
      <c r="D88" s="173"/>
      <c r="E88" s="76"/>
    </row>
    <row r="89" spans="1:5">
      <c r="A89" s="80"/>
      <c r="B89" s="76"/>
      <c r="C89" s="173"/>
      <c r="D89" s="173"/>
      <c r="E89" s="76"/>
    </row>
    <row r="90" spans="1:5">
      <c r="A90" s="80"/>
      <c r="B90" s="76"/>
      <c r="C90" s="173"/>
      <c r="D90" s="173"/>
      <c r="E90" s="76"/>
    </row>
    <row r="91" spans="1:5">
      <c r="A91" s="80"/>
      <c r="B91" s="76"/>
      <c r="C91" s="173"/>
      <c r="D91" s="173"/>
      <c r="E91" s="76"/>
    </row>
  </sheetData>
  <mergeCells count="1">
    <mergeCell ref="A2:E2"/>
  </mergeCells>
  <phoneticPr fontId="0" type="noConversion"/>
  <hyperlinks>
    <hyperlink ref="A1" location="'Best Practices'!A1" display="&lt; Prev" xr:uid="{00000000-0004-0000-0500-000000000000}"/>
    <hyperlink ref="B1" location="'IT Energy Measurement'!A1" display="Next&gt;" xr:uid="{00000000-0004-0000-0500-000001000000}"/>
    <hyperlink ref="C1" location="Cover!A1" display="Home" xr:uid="{00000000-0004-0000-0500-000002000000}"/>
  </hyperlinks>
  <pageMargins left="0.5" right="0.5" top="0.5" bottom="0.5" header="0.51180555555555551" footer="0.51180555555555551"/>
  <pageSetup firstPageNumber="0" orientation="landscape"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D91"/>
  <sheetViews>
    <sheetView showGridLines="0" workbookViewId="0">
      <pane ySplit="3" topLeftCell="A4" activePane="bottomLeft" state="frozen"/>
      <selection activeCell="H28" sqref="H28"/>
      <selection pane="bottomLeft" activeCell="C1" sqref="C1"/>
    </sheetView>
  </sheetViews>
  <sheetFormatPr defaultRowHeight="12.75"/>
  <cols>
    <col min="1" max="1" width="16.42578125" style="80" customWidth="1"/>
    <col min="2" max="7" width="16.7109375" style="80" customWidth="1"/>
    <col min="8" max="8" width="8.140625" style="3" customWidth="1"/>
    <col min="9" max="9" width="8.5703125" style="3" customWidth="1"/>
    <col min="10" max="10" width="6.42578125" style="3" customWidth="1"/>
    <col min="11" max="11" width="5.85546875" style="3" customWidth="1"/>
    <col min="12" max="13" width="6.85546875" style="3" customWidth="1"/>
    <col min="14" max="15" width="6.5703125" style="3" customWidth="1"/>
    <col min="16" max="16" width="6.85546875" style="3" customWidth="1"/>
    <col min="17" max="17" width="10.42578125" style="3" customWidth="1"/>
    <col min="18" max="18" width="6.42578125" style="3" customWidth="1"/>
    <col min="19" max="20" width="6.7109375" style="3" customWidth="1"/>
    <col min="21" max="21" width="6.42578125" style="3" customWidth="1"/>
    <col min="22" max="22" width="7.140625" style="3" customWidth="1"/>
    <col min="23" max="23" width="6.42578125" style="3" customWidth="1"/>
    <col min="24" max="24" width="5.85546875" style="3" customWidth="1"/>
    <col min="25" max="26" width="6.85546875" style="3" customWidth="1"/>
    <col min="27" max="28" width="6.5703125" style="3" customWidth="1"/>
    <col min="29" max="29" width="6.85546875" style="3" customWidth="1"/>
    <col min="30" max="16384" width="9.140625" style="3"/>
  </cols>
  <sheetData>
    <row r="1" spans="1:30" ht="13.5" thickBot="1">
      <c r="A1" s="255" t="s">
        <v>226</v>
      </c>
      <c r="B1" s="260"/>
      <c r="C1" s="256" t="s">
        <v>461</v>
      </c>
      <c r="E1" s="257"/>
      <c r="F1" s="257"/>
      <c r="H1" s="80"/>
      <c r="I1" s="80"/>
      <c r="J1" s="80"/>
      <c r="K1" s="80"/>
      <c r="L1" s="80"/>
      <c r="M1" s="80"/>
      <c r="N1" s="80"/>
      <c r="O1" s="80"/>
      <c r="P1" s="80"/>
      <c r="Q1" s="80"/>
      <c r="R1" s="80"/>
      <c r="S1" s="80"/>
      <c r="T1" s="80"/>
      <c r="U1" s="80"/>
      <c r="V1" s="80"/>
      <c r="W1" s="80"/>
      <c r="X1" s="80"/>
    </row>
    <row r="2" spans="1:30" ht="19.5" customHeight="1" thickTop="1" thickBot="1">
      <c r="A2" s="381" t="s">
        <v>667</v>
      </c>
      <c r="B2" s="382"/>
      <c r="C2" s="382"/>
      <c r="D2" s="382"/>
      <c r="E2" s="382"/>
      <c r="F2" s="382"/>
      <c r="G2" s="382"/>
      <c r="H2" s="258"/>
      <c r="I2" s="80"/>
      <c r="J2" s="80"/>
      <c r="K2" s="80"/>
      <c r="L2" s="80"/>
      <c r="M2" s="80"/>
      <c r="N2" s="80"/>
      <c r="O2" s="80"/>
      <c r="P2" s="80"/>
      <c r="Q2" s="80"/>
      <c r="R2" s="80"/>
      <c r="S2" s="80"/>
      <c r="T2" s="80"/>
      <c r="U2" s="80"/>
      <c r="V2" s="80"/>
      <c r="W2" s="80"/>
      <c r="X2" s="80"/>
    </row>
    <row r="3" spans="1:30" s="17" customFormat="1" ht="57.75" customHeight="1" thickTop="1" thickBot="1">
      <c r="A3" s="174" t="s">
        <v>229</v>
      </c>
      <c r="B3" s="175" t="s">
        <v>126</v>
      </c>
      <c r="C3" s="175" t="s">
        <v>122</v>
      </c>
      <c r="D3" s="175" t="s">
        <v>123</v>
      </c>
      <c r="E3" s="176" t="s">
        <v>125</v>
      </c>
      <c r="F3" s="176" t="s">
        <v>122</v>
      </c>
      <c r="G3" s="177" t="s">
        <v>123</v>
      </c>
      <c r="H3" s="259"/>
      <c r="I3" s="259"/>
      <c r="J3" s="259"/>
      <c r="K3" s="259"/>
      <c r="L3" s="259"/>
      <c r="M3" s="259"/>
      <c r="N3" s="259"/>
      <c r="O3" s="259"/>
      <c r="P3" s="259"/>
      <c r="Q3" s="259"/>
      <c r="R3" s="259"/>
      <c r="S3" s="259"/>
      <c r="T3" s="259"/>
      <c r="U3" s="259"/>
      <c r="V3" s="259"/>
      <c r="W3" s="259"/>
      <c r="X3" s="259"/>
      <c r="Y3" s="16"/>
      <c r="Z3" s="16"/>
      <c r="AA3" s="16"/>
      <c r="AB3" s="16"/>
      <c r="AC3" s="16"/>
      <c r="AD3" s="16"/>
    </row>
    <row r="4" spans="1:30">
      <c r="A4" s="163" t="s">
        <v>230</v>
      </c>
      <c r="B4" s="178">
        <v>1824270</v>
      </c>
      <c r="C4" s="222">
        <v>39499</v>
      </c>
      <c r="D4" s="222">
        <v>39527</v>
      </c>
      <c r="E4" s="178">
        <v>1806028</v>
      </c>
      <c r="F4" s="222">
        <v>39499</v>
      </c>
      <c r="G4" s="223">
        <v>39527</v>
      </c>
      <c r="H4" s="80"/>
      <c r="I4" s="80"/>
      <c r="J4" s="80"/>
      <c r="K4" s="80"/>
      <c r="L4" s="80"/>
      <c r="M4" s="80"/>
      <c r="N4" s="80"/>
      <c r="O4" s="80"/>
      <c r="P4" s="80"/>
      <c r="Q4" s="80"/>
      <c r="R4" s="80"/>
      <c r="S4" s="80"/>
      <c r="T4" s="80"/>
      <c r="U4" s="80"/>
      <c r="V4" s="80"/>
      <c r="W4" s="80"/>
      <c r="X4" s="80"/>
    </row>
    <row r="5" spans="1:30">
      <c r="A5" s="163"/>
      <c r="B5" s="179"/>
      <c r="C5" s="224"/>
      <c r="D5" s="224"/>
      <c r="E5" s="179"/>
      <c r="F5" s="224"/>
      <c r="G5" s="225"/>
      <c r="H5" s="80"/>
      <c r="I5" s="80"/>
      <c r="J5" s="80"/>
      <c r="K5" s="80"/>
      <c r="L5" s="80"/>
      <c r="M5" s="80"/>
      <c r="N5" s="80"/>
      <c r="O5" s="80"/>
      <c r="P5" s="80"/>
      <c r="Q5" s="80"/>
      <c r="R5" s="80"/>
      <c r="S5" s="80"/>
      <c r="T5" s="80"/>
      <c r="U5" s="80"/>
      <c r="V5" s="80"/>
      <c r="W5" s="80"/>
      <c r="X5" s="80"/>
    </row>
    <row r="6" spans="1:30">
      <c r="A6" s="163"/>
      <c r="B6" s="179"/>
      <c r="C6" s="224"/>
      <c r="D6" s="224"/>
      <c r="E6" s="179"/>
      <c r="F6" s="224"/>
      <c r="G6" s="225"/>
      <c r="H6" s="80"/>
      <c r="I6" s="80"/>
      <c r="J6" s="80"/>
      <c r="K6" s="80"/>
      <c r="L6" s="80"/>
      <c r="M6" s="80"/>
      <c r="N6" s="80"/>
      <c r="O6" s="80"/>
      <c r="P6" s="80"/>
      <c r="Q6" s="80"/>
      <c r="R6" s="80"/>
      <c r="S6" s="80"/>
      <c r="T6" s="80"/>
      <c r="U6" s="80"/>
      <c r="V6" s="80"/>
      <c r="W6" s="80"/>
      <c r="X6" s="80"/>
    </row>
    <row r="7" spans="1:30">
      <c r="A7" s="163"/>
      <c r="B7" s="179"/>
      <c r="C7" s="224"/>
      <c r="D7" s="224"/>
      <c r="E7" s="179"/>
      <c r="F7" s="224"/>
      <c r="G7" s="225"/>
      <c r="H7" s="80"/>
      <c r="I7" s="80"/>
      <c r="J7" s="80"/>
      <c r="K7" s="80"/>
      <c r="L7" s="80"/>
      <c r="M7" s="80"/>
      <c r="N7" s="80"/>
      <c r="O7" s="80"/>
      <c r="P7" s="80"/>
      <c r="Q7" s="80"/>
      <c r="R7" s="80"/>
      <c r="S7" s="80"/>
      <c r="T7" s="80"/>
      <c r="U7" s="80"/>
      <c r="V7" s="80"/>
      <c r="W7" s="80"/>
      <c r="X7" s="80"/>
    </row>
    <row r="8" spans="1:30">
      <c r="A8" s="163"/>
      <c r="B8" s="179"/>
      <c r="C8" s="224"/>
      <c r="D8" s="224"/>
      <c r="E8" s="179"/>
      <c r="F8" s="224"/>
      <c r="G8" s="225"/>
      <c r="H8" s="80"/>
      <c r="I8" s="80"/>
      <c r="J8" s="80"/>
      <c r="K8" s="80"/>
      <c r="L8" s="80"/>
      <c r="M8" s="80"/>
      <c r="N8" s="80"/>
      <c r="O8" s="80"/>
      <c r="P8" s="80"/>
      <c r="Q8" s="80"/>
      <c r="R8" s="80"/>
      <c r="S8" s="80"/>
      <c r="T8" s="80"/>
      <c r="U8" s="80"/>
      <c r="V8" s="80"/>
      <c r="W8" s="80"/>
      <c r="X8" s="80"/>
    </row>
    <row r="9" spans="1:30">
      <c r="A9" s="163"/>
      <c r="B9" s="179"/>
      <c r="C9" s="224"/>
      <c r="D9" s="224"/>
      <c r="E9" s="179"/>
      <c r="F9" s="224"/>
      <c r="G9" s="225"/>
      <c r="H9" s="80"/>
      <c r="I9" s="80"/>
      <c r="J9" s="80"/>
      <c r="K9" s="80"/>
      <c r="L9" s="80"/>
      <c r="M9" s="80"/>
      <c r="N9" s="80"/>
      <c r="O9" s="80"/>
      <c r="P9" s="80"/>
      <c r="Q9" s="80"/>
      <c r="R9" s="80"/>
      <c r="S9" s="80"/>
      <c r="T9" s="80"/>
      <c r="U9" s="80"/>
      <c r="V9" s="80"/>
      <c r="W9" s="80"/>
      <c r="X9" s="80"/>
    </row>
    <row r="10" spans="1:30">
      <c r="A10" s="163"/>
      <c r="B10" s="179"/>
      <c r="C10" s="224"/>
      <c r="D10" s="224"/>
      <c r="E10" s="179"/>
      <c r="F10" s="224"/>
      <c r="G10" s="225"/>
      <c r="H10" s="80"/>
      <c r="I10" s="80"/>
      <c r="J10" s="80"/>
      <c r="K10" s="80"/>
      <c r="L10" s="80"/>
      <c r="M10" s="80"/>
      <c r="N10" s="80"/>
      <c r="O10" s="80"/>
      <c r="P10" s="80"/>
      <c r="Q10" s="80"/>
      <c r="R10" s="80"/>
      <c r="S10" s="80"/>
      <c r="T10" s="80"/>
      <c r="U10" s="80"/>
      <c r="V10" s="80"/>
      <c r="W10" s="80"/>
      <c r="X10" s="80"/>
    </row>
    <row r="11" spans="1:30">
      <c r="A11" s="163"/>
      <c r="B11" s="179"/>
      <c r="C11" s="224"/>
      <c r="D11" s="224"/>
      <c r="E11" s="179"/>
      <c r="F11" s="224"/>
      <c r="G11" s="225"/>
      <c r="H11" s="80"/>
      <c r="I11" s="80"/>
      <c r="J11" s="80"/>
      <c r="K11" s="80"/>
      <c r="L11" s="80"/>
      <c r="M11" s="80"/>
      <c r="N11" s="80"/>
      <c r="O11" s="80"/>
      <c r="P11" s="80"/>
      <c r="Q11" s="80"/>
      <c r="R11" s="80"/>
      <c r="S11" s="80"/>
      <c r="T11" s="80"/>
      <c r="U11" s="80"/>
      <c r="V11" s="80"/>
      <c r="W11" s="80"/>
      <c r="X11" s="80"/>
    </row>
    <row r="12" spans="1:30">
      <c r="A12" s="163"/>
      <c r="B12" s="179"/>
      <c r="C12" s="224"/>
      <c r="D12" s="224"/>
      <c r="E12" s="179"/>
      <c r="F12" s="224"/>
      <c r="G12" s="225"/>
      <c r="H12" s="80"/>
      <c r="I12" s="80"/>
      <c r="J12" s="80"/>
      <c r="K12" s="80"/>
      <c r="L12" s="80"/>
      <c r="M12" s="80"/>
      <c r="N12" s="80"/>
      <c r="O12" s="80"/>
      <c r="P12" s="80"/>
      <c r="Q12" s="80"/>
      <c r="R12" s="80"/>
      <c r="S12" s="80"/>
      <c r="T12" s="80"/>
      <c r="U12" s="80"/>
      <c r="V12" s="80"/>
      <c r="W12" s="80"/>
      <c r="X12" s="80"/>
    </row>
    <row r="13" spans="1:30">
      <c r="A13" s="163"/>
      <c r="B13" s="179"/>
      <c r="C13" s="224"/>
      <c r="D13" s="224"/>
      <c r="E13" s="179"/>
      <c r="F13" s="224"/>
      <c r="G13" s="225"/>
      <c r="H13" s="80"/>
      <c r="I13" s="80"/>
      <c r="J13" s="80"/>
      <c r="K13" s="80"/>
      <c r="L13" s="80"/>
      <c r="M13" s="80"/>
      <c r="N13" s="80"/>
      <c r="O13" s="80"/>
      <c r="P13" s="80"/>
      <c r="Q13" s="80"/>
      <c r="R13" s="80"/>
      <c r="S13" s="80"/>
      <c r="T13" s="80"/>
      <c r="U13" s="80"/>
      <c r="V13" s="80"/>
      <c r="W13" s="80"/>
      <c r="X13" s="80"/>
    </row>
    <row r="14" spans="1:30">
      <c r="A14" s="163"/>
      <c r="B14" s="179"/>
      <c r="C14" s="224"/>
      <c r="D14" s="224"/>
      <c r="E14" s="179"/>
      <c r="F14" s="224"/>
      <c r="G14" s="225"/>
      <c r="H14" s="80"/>
      <c r="I14" s="80"/>
      <c r="J14" s="80"/>
      <c r="K14" s="80"/>
      <c r="L14" s="80"/>
      <c r="M14" s="80"/>
      <c r="N14" s="80"/>
      <c r="O14" s="80"/>
      <c r="P14" s="80"/>
      <c r="Q14" s="80"/>
      <c r="R14" s="80"/>
      <c r="S14" s="80"/>
      <c r="T14" s="80"/>
      <c r="U14" s="80"/>
      <c r="V14" s="80"/>
      <c r="W14" s="80"/>
      <c r="X14" s="80"/>
    </row>
    <row r="15" spans="1:30">
      <c r="A15" s="163"/>
      <c r="B15" s="179"/>
      <c r="C15" s="224"/>
      <c r="D15" s="224"/>
      <c r="E15" s="179"/>
      <c r="F15" s="224"/>
      <c r="G15" s="225"/>
      <c r="H15" s="80"/>
      <c r="I15" s="80"/>
      <c r="J15" s="80"/>
      <c r="K15" s="80"/>
      <c r="L15" s="80"/>
      <c r="M15" s="80"/>
      <c r="N15" s="80"/>
      <c r="O15" s="80"/>
      <c r="P15" s="80"/>
      <c r="Q15" s="80"/>
      <c r="R15" s="80"/>
      <c r="S15" s="80"/>
      <c r="T15" s="80"/>
      <c r="U15" s="80"/>
      <c r="V15" s="80"/>
      <c r="W15" s="80"/>
      <c r="X15" s="80"/>
    </row>
    <row r="16" spans="1:30">
      <c r="A16" s="167"/>
      <c r="B16" s="180"/>
      <c r="C16" s="226"/>
      <c r="D16" s="226"/>
      <c r="E16" s="180"/>
      <c r="F16" s="226"/>
      <c r="G16" s="227"/>
      <c r="H16" s="80"/>
      <c r="I16" s="80"/>
      <c r="J16" s="80"/>
      <c r="K16" s="80"/>
      <c r="L16" s="80"/>
      <c r="M16" s="80"/>
      <c r="N16" s="80"/>
      <c r="O16" s="80"/>
      <c r="P16" s="80"/>
      <c r="Q16" s="80"/>
      <c r="R16" s="80"/>
      <c r="S16" s="80"/>
      <c r="T16" s="80"/>
      <c r="U16" s="80"/>
      <c r="V16" s="80"/>
      <c r="W16" s="80"/>
      <c r="X16" s="80"/>
    </row>
    <row r="17" spans="1:24">
      <c r="A17" s="167"/>
      <c r="B17" s="180"/>
      <c r="C17" s="226"/>
      <c r="D17" s="226"/>
      <c r="E17" s="180"/>
      <c r="F17" s="226"/>
      <c r="G17" s="227"/>
      <c r="H17" s="80"/>
      <c r="I17" s="80"/>
      <c r="J17" s="80"/>
      <c r="K17" s="80"/>
      <c r="L17" s="80"/>
      <c r="M17" s="80"/>
      <c r="N17" s="80"/>
      <c r="O17" s="80"/>
      <c r="P17" s="80"/>
      <c r="Q17" s="80"/>
      <c r="R17" s="80"/>
      <c r="S17" s="80"/>
      <c r="T17" s="80"/>
      <c r="U17" s="80"/>
      <c r="V17" s="80"/>
      <c r="W17" s="80"/>
      <c r="X17" s="80"/>
    </row>
    <row r="18" spans="1:24" ht="13.5" thickBot="1">
      <c r="A18" s="170"/>
      <c r="B18" s="181"/>
      <c r="C18" s="228"/>
      <c r="D18" s="228"/>
      <c r="E18" s="181"/>
      <c r="F18" s="228"/>
      <c r="G18" s="229"/>
      <c r="H18" s="80"/>
      <c r="I18" s="80"/>
      <c r="J18" s="80"/>
      <c r="K18" s="80"/>
      <c r="L18" s="80"/>
      <c r="M18" s="80"/>
      <c r="N18" s="80"/>
      <c r="O18" s="80"/>
      <c r="P18" s="80"/>
      <c r="Q18" s="80"/>
      <c r="R18" s="80"/>
      <c r="S18" s="80"/>
      <c r="T18" s="80"/>
      <c r="U18" s="80"/>
      <c r="V18" s="80"/>
      <c r="W18" s="80"/>
      <c r="X18" s="80"/>
    </row>
    <row r="19" spans="1:24" ht="13.5" thickTop="1">
      <c r="B19" s="76"/>
      <c r="C19" s="173"/>
      <c r="D19" s="182"/>
      <c r="E19" s="76"/>
      <c r="F19" s="173"/>
      <c r="G19" s="173"/>
      <c r="H19" s="80"/>
      <c r="I19" s="80"/>
      <c r="J19" s="80"/>
      <c r="K19" s="80"/>
      <c r="L19" s="80"/>
      <c r="M19" s="80"/>
      <c r="N19" s="80"/>
      <c r="O19" s="80"/>
      <c r="P19" s="80"/>
      <c r="Q19" s="80"/>
      <c r="R19" s="80"/>
      <c r="S19" s="80"/>
      <c r="T19" s="80"/>
      <c r="U19" s="80"/>
      <c r="V19" s="80"/>
      <c r="W19" s="80"/>
      <c r="X19" s="80"/>
    </row>
    <row r="20" spans="1:24">
      <c r="B20" s="76"/>
      <c r="C20" s="173"/>
      <c r="D20" s="173"/>
      <c r="E20" s="76"/>
      <c r="F20" s="173"/>
      <c r="G20" s="173"/>
      <c r="H20" s="80"/>
      <c r="I20" s="80"/>
      <c r="J20" s="80"/>
      <c r="K20" s="80"/>
      <c r="L20" s="80"/>
      <c r="M20" s="80"/>
      <c r="N20" s="80"/>
      <c r="O20" s="80"/>
      <c r="P20" s="80"/>
      <c r="Q20" s="80"/>
      <c r="R20" s="80"/>
      <c r="S20" s="80"/>
      <c r="T20" s="80"/>
      <c r="U20" s="80"/>
      <c r="V20" s="80"/>
      <c r="W20" s="80"/>
      <c r="X20" s="80"/>
    </row>
    <row r="21" spans="1:24">
      <c r="B21" s="76"/>
      <c r="C21" s="173"/>
      <c r="D21" s="173"/>
      <c r="E21" s="76"/>
      <c r="F21" s="173"/>
      <c r="G21" s="173"/>
      <c r="H21" s="80"/>
      <c r="I21" s="80"/>
      <c r="J21" s="80"/>
      <c r="K21" s="80"/>
      <c r="L21" s="80"/>
      <c r="M21" s="80"/>
      <c r="N21" s="80"/>
      <c r="O21" s="80"/>
      <c r="P21" s="80"/>
      <c r="Q21" s="80"/>
      <c r="R21" s="80"/>
      <c r="S21" s="80"/>
      <c r="T21" s="80"/>
      <c r="U21" s="80"/>
      <c r="V21" s="80"/>
      <c r="W21" s="80"/>
      <c r="X21" s="80"/>
    </row>
    <row r="22" spans="1:24">
      <c r="B22" s="76"/>
      <c r="C22" s="173"/>
      <c r="D22" s="173"/>
      <c r="E22" s="76"/>
      <c r="F22" s="173"/>
      <c r="G22" s="173"/>
      <c r="H22" s="80"/>
      <c r="I22" s="80"/>
      <c r="J22" s="80"/>
      <c r="K22" s="80"/>
      <c r="L22" s="80"/>
      <c r="M22" s="80"/>
      <c r="N22" s="80"/>
      <c r="O22" s="80"/>
      <c r="P22" s="80"/>
      <c r="Q22" s="80"/>
      <c r="R22" s="80"/>
      <c r="S22" s="80"/>
      <c r="T22" s="80"/>
      <c r="U22" s="80"/>
      <c r="V22" s="80"/>
      <c r="W22" s="80"/>
      <c r="X22" s="80"/>
    </row>
    <row r="23" spans="1:24">
      <c r="B23" s="76"/>
      <c r="C23" s="173"/>
      <c r="D23" s="173"/>
      <c r="E23" s="76"/>
      <c r="F23" s="173"/>
      <c r="G23" s="173"/>
      <c r="H23" s="80"/>
      <c r="I23" s="80"/>
      <c r="J23" s="80"/>
      <c r="K23" s="80"/>
      <c r="L23" s="80"/>
      <c r="M23" s="80"/>
      <c r="N23" s="80"/>
      <c r="O23" s="80"/>
      <c r="P23" s="80"/>
      <c r="Q23" s="80"/>
      <c r="R23" s="80"/>
      <c r="S23" s="80"/>
      <c r="T23" s="80"/>
      <c r="U23" s="80"/>
      <c r="V23" s="80"/>
      <c r="W23" s="80"/>
      <c r="X23" s="80"/>
    </row>
    <row r="24" spans="1:24">
      <c r="B24" s="76"/>
      <c r="C24" s="173"/>
      <c r="D24" s="173"/>
      <c r="E24" s="76"/>
      <c r="F24" s="173"/>
      <c r="G24" s="173"/>
      <c r="H24" s="80"/>
      <c r="I24" s="80"/>
      <c r="J24" s="80"/>
      <c r="K24" s="80"/>
      <c r="L24" s="80"/>
      <c r="M24" s="80"/>
      <c r="N24" s="80"/>
      <c r="O24" s="80"/>
      <c r="P24" s="80"/>
      <c r="Q24" s="80"/>
      <c r="R24" s="80"/>
      <c r="S24" s="80"/>
      <c r="T24" s="80"/>
      <c r="U24" s="80"/>
      <c r="V24" s="80"/>
      <c r="W24" s="80"/>
      <c r="X24" s="80"/>
    </row>
    <row r="25" spans="1:24">
      <c r="B25" s="76"/>
      <c r="C25" s="173"/>
      <c r="D25" s="173"/>
      <c r="E25" s="76"/>
      <c r="F25" s="173"/>
      <c r="G25" s="173"/>
      <c r="H25" s="80"/>
      <c r="I25" s="80"/>
      <c r="J25" s="80"/>
      <c r="K25" s="80"/>
      <c r="L25" s="80"/>
      <c r="M25" s="80"/>
      <c r="N25" s="80"/>
      <c r="O25" s="80"/>
      <c r="P25" s="80"/>
      <c r="Q25" s="80"/>
      <c r="R25" s="80"/>
      <c r="S25" s="80"/>
      <c r="T25" s="80"/>
      <c r="U25" s="80"/>
      <c r="V25" s="80"/>
      <c r="W25" s="80"/>
      <c r="X25" s="80"/>
    </row>
    <row r="26" spans="1:24">
      <c r="B26" s="76"/>
      <c r="C26" s="173"/>
      <c r="D26" s="173"/>
      <c r="E26" s="76"/>
      <c r="F26" s="173"/>
      <c r="G26" s="173"/>
      <c r="H26" s="80"/>
      <c r="I26" s="80"/>
      <c r="J26" s="80"/>
      <c r="K26" s="80"/>
      <c r="L26" s="80"/>
      <c r="M26" s="80"/>
      <c r="N26" s="80"/>
      <c r="O26" s="80"/>
      <c r="P26" s="80"/>
      <c r="Q26" s="80"/>
      <c r="R26" s="80"/>
      <c r="S26" s="80"/>
      <c r="T26" s="80"/>
      <c r="U26" s="80"/>
      <c r="V26" s="80"/>
      <c r="W26" s="80"/>
      <c r="X26" s="80"/>
    </row>
    <row r="27" spans="1:24">
      <c r="B27" s="76"/>
      <c r="C27" s="173"/>
      <c r="D27" s="173"/>
      <c r="E27" s="76"/>
      <c r="F27" s="173"/>
      <c r="G27" s="173"/>
      <c r="H27" s="80"/>
      <c r="I27" s="80"/>
      <c r="J27" s="80"/>
      <c r="K27" s="80"/>
      <c r="L27" s="80"/>
      <c r="M27" s="80"/>
      <c r="N27" s="80"/>
      <c r="O27" s="80"/>
      <c r="P27" s="80"/>
      <c r="Q27" s="80"/>
      <c r="R27" s="80"/>
      <c r="S27" s="80"/>
      <c r="T27" s="80"/>
      <c r="U27" s="80"/>
      <c r="V27" s="80"/>
      <c r="W27" s="80"/>
      <c r="X27" s="80"/>
    </row>
    <row r="28" spans="1:24">
      <c r="B28" s="76"/>
      <c r="C28" s="173"/>
      <c r="D28" s="173"/>
      <c r="E28" s="76"/>
      <c r="F28" s="173"/>
      <c r="G28" s="173"/>
      <c r="H28" s="80"/>
      <c r="I28" s="80"/>
      <c r="J28" s="80"/>
      <c r="K28" s="80"/>
      <c r="L28" s="80"/>
      <c r="M28" s="80"/>
      <c r="N28" s="80"/>
      <c r="O28" s="80"/>
      <c r="P28" s="80"/>
      <c r="Q28" s="80"/>
      <c r="R28" s="80"/>
      <c r="S28" s="80"/>
      <c r="T28" s="80"/>
      <c r="U28" s="80"/>
      <c r="V28" s="80"/>
      <c r="W28" s="80"/>
      <c r="X28" s="80"/>
    </row>
    <row r="29" spans="1:24">
      <c r="B29" s="76"/>
      <c r="C29" s="173"/>
      <c r="D29" s="173"/>
      <c r="E29" s="76"/>
      <c r="F29" s="173"/>
      <c r="G29" s="173"/>
      <c r="H29" s="80"/>
      <c r="I29" s="80"/>
      <c r="J29" s="80"/>
      <c r="K29" s="80"/>
      <c r="L29" s="80"/>
      <c r="M29" s="80"/>
      <c r="N29" s="80"/>
      <c r="O29" s="80"/>
      <c r="P29" s="80"/>
      <c r="Q29" s="80"/>
      <c r="R29" s="80"/>
      <c r="S29" s="80"/>
      <c r="T29" s="80"/>
      <c r="U29" s="80"/>
      <c r="V29" s="80"/>
      <c r="W29" s="80"/>
      <c r="X29" s="80"/>
    </row>
    <row r="30" spans="1:24">
      <c r="B30" s="76"/>
      <c r="C30" s="173"/>
      <c r="D30" s="173"/>
      <c r="E30" s="76"/>
      <c r="F30" s="173"/>
      <c r="G30" s="173"/>
      <c r="H30" s="80"/>
      <c r="I30" s="80"/>
      <c r="J30" s="80"/>
      <c r="K30" s="80"/>
      <c r="L30" s="80"/>
      <c r="M30" s="80"/>
      <c r="N30" s="80"/>
      <c r="O30" s="80"/>
      <c r="P30" s="80"/>
      <c r="Q30" s="80"/>
      <c r="R30" s="80"/>
      <c r="S30" s="80"/>
      <c r="T30" s="80"/>
      <c r="U30" s="80"/>
      <c r="V30" s="80"/>
      <c r="W30" s="80"/>
      <c r="X30" s="80"/>
    </row>
    <row r="31" spans="1:24">
      <c r="B31" s="76"/>
      <c r="C31" s="173"/>
      <c r="D31" s="173"/>
      <c r="E31" s="76"/>
      <c r="F31" s="173"/>
      <c r="G31" s="173"/>
      <c r="H31" s="80"/>
      <c r="I31" s="80"/>
      <c r="J31" s="80"/>
      <c r="K31" s="80"/>
      <c r="L31" s="80"/>
      <c r="M31" s="80"/>
      <c r="N31" s="80"/>
      <c r="O31" s="80"/>
      <c r="P31" s="80"/>
      <c r="Q31" s="80"/>
      <c r="R31" s="80"/>
      <c r="S31" s="80"/>
      <c r="T31" s="80"/>
      <c r="U31" s="80"/>
      <c r="V31" s="80"/>
      <c r="W31" s="80"/>
      <c r="X31" s="80"/>
    </row>
    <row r="32" spans="1:24">
      <c r="B32" s="76"/>
      <c r="C32" s="173"/>
      <c r="D32" s="173"/>
      <c r="E32" s="76"/>
      <c r="F32" s="173"/>
      <c r="G32" s="173"/>
      <c r="H32" s="80"/>
      <c r="I32" s="80"/>
      <c r="J32" s="80"/>
      <c r="K32" s="80"/>
      <c r="L32" s="80"/>
      <c r="M32" s="80"/>
      <c r="N32" s="80"/>
      <c r="O32" s="80"/>
      <c r="P32" s="80"/>
      <c r="Q32" s="80"/>
      <c r="R32" s="80"/>
      <c r="S32" s="80"/>
      <c r="T32" s="80"/>
      <c r="U32" s="80"/>
      <c r="V32" s="80"/>
      <c r="W32" s="80"/>
      <c r="X32" s="80"/>
    </row>
    <row r="33" spans="2:24">
      <c r="B33" s="76"/>
      <c r="C33" s="173"/>
      <c r="D33" s="173"/>
      <c r="E33" s="76"/>
      <c r="F33" s="173"/>
      <c r="G33" s="173"/>
      <c r="H33" s="80"/>
      <c r="I33" s="80"/>
      <c r="J33" s="80"/>
      <c r="K33" s="80"/>
      <c r="L33" s="80"/>
      <c r="M33" s="80"/>
      <c r="N33" s="80"/>
      <c r="O33" s="80"/>
      <c r="P33" s="80"/>
      <c r="Q33" s="80"/>
      <c r="R33" s="80"/>
      <c r="S33" s="80"/>
      <c r="T33" s="80"/>
      <c r="U33" s="80"/>
      <c r="V33" s="80"/>
      <c r="W33" s="80"/>
      <c r="X33" s="80"/>
    </row>
    <row r="34" spans="2:24">
      <c r="B34" s="76"/>
      <c r="C34" s="173"/>
      <c r="D34" s="173"/>
      <c r="E34" s="76"/>
      <c r="F34" s="173"/>
      <c r="G34" s="173"/>
      <c r="H34" s="80"/>
      <c r="I34" s="80"/>
      <c r="J34" s="80"/>
      <c r="K34" s="80"/>
      <c r="L34" s="80"/>
      <c r="M34" s="80"/>
      <c r="N34" s="80"/>
      <c r="O34" s="80"/>
      <c r="P34" s="80"/>
      <c r="Q34" s="80"/>
      <c r="R34" s="80"/>
      <c r="S34" s="80"/>
      <c r="T34" s="80"/>
      <c r="U34" s="80"/>
      <c r="V34" s="80"/>
      <c r="W34" s="80"/>
      <c r="X34" s="80"/>
    </row>
    <row r="35" spans="2:24">
      <c r="B35" s="76"/>
      <c r="C35" s="173"/>
      <c r="D35" s="173"/>
      <c r="E35" s="76"/>
      <c r="F35" s="173"/>
      <c r="G35" s="173"/>
      <c r="H35" s="80"/>
      <c r="I35" s="80"/>
      <c r="J35" s="80"/>
      <c r="K35" s="80"/>
      <c r="L35" s="80"/>
      <c r="M35" s="80"/>
      <c r="N35" s="80"/>
      <c r="O35" s="80"/>
      <c r="P35" s="80"/>
      <c r="Q35" s="80"/>
      <c r="R35" s="80"/>
      <c r="S35" s="80"/>
      <c r="T35" s="80"/>
      <c r="U35" s="80"/>
      <c r="V35" s="80"/>
      <c r="W35" s="80"/>
      <c r="X35" s="80"/>
    </row>
    <row r="36" spans="2:24">
      <c r="B36" s="76"/>
      <c r="C36" s="173"/>
      <c r="D36" s="173"/>
      <c r="E36" s="76"/>
      <c r="F36" s="173"/>
      <c r="G36" s="173"/>
      <c r="H36" s="80"/>
      <c r="I36" s="80"/>
      <c r="J36" s="80"/>
      <c r="K36" s="80"/>
      <c r="L36" s="80"/>
      <c r="M36" s="80"/>
      <c r="N36" s="80"/>
      <c r="O36" s="80"/>
      <c r="P36" s="80"/>
      <c r="Q36" s="80"/>
      <c r="R36" s="80"/>
      <c r="S36" s="80"/>
      <c r="T36" s="80"/>
      <c r="U36" s="80"/>
      <c r="V36" s="80"/>
      <c r="W36" s="80"/>
      <c r="X36" s="80"/>
    </row>
    <row r="37" spans="2:24">
      <c r="B37" s="76"/>
      <c r="C37" s="173"/>
      <c r="D37" s="173"/>
      <c r="E37" s="76"/>
      <c r="F37" s="173"/>
      <c r="G37" s="173"/>
      <c r="H37" s="80"/>
      <c r="I37" s="80"/>
      <c r="J37" s="80"/>
      <c r="K37" s="80"/>
      <c r="L37" s="80"/>
      <c r="M37" s="80"/>
      <c r="N37" s="80"/>
      <c r="O37" s="80"/>
      <c r="P37" s="80"/>
      <c r="Q37" s="80"/>
      <c r="R37" s="80"/>
      <c r="S37" s="80"/>
      <c r="T37" s="80"/>
      <c r="U37" s="80"/>
      <c r="V37" s="80"/>
      <c r="W37" s="80"/>
      <c r="X37" s="80"/>
    </row>
    <row r="38" spans="2:24">
      <c r="B38" s="76"/>
      <c r="C38" s="173"/>
      <c r="D38" s="173"/>
      <c r="E38" s="76"/>
      <c r="F38" s="173"/>
      <c r="G38" s="173"/>
      <c r="H38" s="80"/>
      <c r="I38" s="80"/>
      <c r="J38" s="80"/>
      <c r="K38" s="80"/>
      <c r="L38" s="80"/>
      <c r="M38" s="80"/>
      <c r="N38" s="80"/>
      <c r="O38" s="80"/>
      <c r="P38" s="80"/>
      <c r="Q38" s="80"/>
      <c r="R38" s="80"/>
      <c r="S38" s="80"/>
      <c r="T38" s="80"/>
      <c r="U38" s="80"/>
      <c r="V38" s="80"/>
      <c r="W38" s="80"/>
      <c r="X38" s="80"/>
    </row>
    <row r="39" spans="2:24">
      <c r="B39" s="76"/>
      <c r="C39" s="173"/>
      <c r="D39" s="173"/>
      <c r="E39" s="76"/>
      <c r="F39" s="173"/>
      <c r="G39" s="173"/>
      <c r="H39" s="80"/>
      <c r="I39" s="80"/>
      <c r="J39" s="80"/>
      <c r="K39" s="80"/>
      <c r="L39" s="80"/>
      <c r="M39" s="80"/>
      <c r="N39" s="80"/>
      <c r="O39" s="80"/>
      <c r="P39" s="80"/>
      <c r="Q39" s="80"/>
      <c r="R39" s="80"/>
      <c r="S39" s="80"/>
      <c r="T39" s="80"/>
      <c r="U39" s="80"/>
      <c r="V39" s="80"/>
      <c r="W39" s="80"/>
      <c r="X39" s="80"/>
    </row>
    <row r="40" spans="2:24">
      <c r="B40" s="76"/>
      <c r="C40" s="173"/>
      <c r="D40" s="173"/>
      <c r="E40" s="76"/>
      <c r="F40" s="173"/>
      <c r="G40" s="173"/>
      <c r="H40" s="80"/>
      <c r="I40" s="80"/>
      <c r="J40" s="80"/>
      <c r="K40" s="80"/>
      <c r="L40" s="80"/>
      <c r="M40" s="80"/>
      <c r="N40" s="80"/>
      <c r="O40" s="80"/>
      <c r="P40" s="80"/>
      <c r="Q40" s="80"/>
      <c r="R40" s="80"/>
      <c r="S40" s="80"/>
      <c r="T40" s="80"/>
      <c r="U40" s="80"/>
      <c r="V40" s="80"/>
      <c r="W40" s="80"/>
      <c r="X40" s="80"/>
    </row>
    <row r="41" spans="2:24">
      <c r="B41" s="76"/>
      <c r="C41" s="173"/>
      <c r="D41" s="173"/>
      <c r="E41" s="76"/>
      <c r="F41" s="173"/>
      <c r="G41" s="173"/>
      <c r="H41" s="80"/>
      <c r="I41" s="80"/>
      <c r="J41" s="80"/>
      <c r="K41" s="80"/>
      <c r="L41" s="80"/>
      <c r="M41" s="80"/>
      <c r="N41" s="80"/>
      <c r="O41" s="80"/>
      <c r="P41" s="80"/>
      <c r="Q41" s="80"/>
      <c r="R41" s="80"/>
      <c r="S41" s="80"/>
      <c r="T41" s="80"/>
      <c r="U41" s="80"/>
      <c r="V41" s="80"/>
      <c r="W41" s="80"/>
      <c r="X41" s="80"/>
    </row>
    <row r="42" spans="2:24">
      <c r="B42" s="76"/>
      <c r="C42" s="173"/>
      <c r="D42" s="173"/>
      <c r="E42" s="76"/>
      <c r="F42" s="173"/>
      <c r="G42" s="173"/>
      <c r="H42" s="80"/>
      <c r="I42" s="80"/>
      <c r="J42" s="80"/>
      <c r="K42" s="80"/>
      <c r="L42" s="80"/>
      <c r="M42" s="80"/>
      <c r="N42" s="80"/>
      <c r="O42" s="80"/>
      <c r="P42" s="80"/>
      <c r="Q42" s="80"/>
      <c r="R42" s="80"/>
      <c r="S42" s="80"/>
      <c r="T42" s="80"/>
      <c r="U42" s="80"/>
      <c r="V42" s="80"/>
      <c r="W42" s="80"/>
      <c r="X42" s="80"/>
    </row>
    <row r="43" spans="2:24">
      <c r="B43" s="76"/>
      <c r="C43" s="173"/>
      <c r="D43" s="173"/>
      <c r="E43" s="76"/>
      <c r="F43" s="173"/>
      <c r="G43" s="173"/>
      <c r="H43" s="80"/>
      <c r="I43" s="80"/>
      <c r="J43" s="80"/>
      <c r="K43" s="80"/>
      <c r="L43" s="80"/>
      <c r="M43" s="80"/>
      <c r="N43" s="80"/>
      <c r="O43" s="80"/>
      <c r="P43" s="80"/>
      <c r="Q43" s="80"/>
      <c r="R43" s="80"/>
      <c r="S43" s="80"/>
      <c r="T43" s="80"/>
      <c r="U43" s="80"/>
      <c r="V43" s="80"/>
      <c r="W43" s="80"/>
      <c r="X43" s="80"/>
    </row>
    <row r="44" spans="2:24">
      <c r="B44" s="76"/>
      <c r="C44" s="173"/>
      <c r="D44" s="173"/>
      <c r="E44" s="76"/>
      <c r="F44" s="173"/>
      <c r="G44" s="173"/>
      <c r="H44" s="80"/>
      <c r="I44" s="80"/>
      <c r="J44" s="80"/>
      <c r="K44" s="80"/>
      <c r="L44" s="80"/>
      <c r="M44" s="80"/>
      <c r="N44" s="80"/>
      <c r="O44" s="80"/>
      <c r="P44" s="80"/>
      <c r="Q44" s="80"/>
      <c r="R44" s="80"/>
      <c r="S44" s="80"/>
      <c r="T44" s="80"/>
      <c r="U44" s="80"/>
      <c r="V44" s="80"/>
      <c r="W44" s="80"/>
      <c r="X44" s="80"/>
    </row>
    <row r="45" spans="2:24">
      <c r="B45" s="76"/>
      <c r="C45" s="173"/>
      <c r="D45" s="173"/>
      <c r="E45" s="76"/>
      <c r="F45" s="173"/>
      <c r="G45" s="173"/>
      <c r="H45" s="80"/>
      <c r="I45" s="80"/>
      <c r="J45" s="80"/>
      <c r="K45" s="80"/>
      <c r="L45" s="80"/>
      <c r="M45" s="80"/>
      <c r="N45" s="80"/>
      <c r="O45" s="80"/>
      <c r="P45" s="80"/>
      <c r="Q45" s="80"/>
      <c r="R45" s="80"/>
      <c r="S45" s="80"/>
      <c r="T45" s="80"/>
      <c r="U45" s="80"/>
      <c r="V45" s="80"/>
      <c r="W45" s="80"/>
      <c r="X45" s="80"/>
    </row>
    <row r="46" spans="2:24">
      <c r="B46" s="76"/>
      <c r="C46" s="173"/>
      <c r="D46" s="173"/>
      <c r="E46" s="76"/>
      <c r="F46" s="173"/>
      <c r="G46" s="173"/>
      <c r="H46" s="80"/>
      <c r="I46" s="80"/>
      <c r="J46" s="80"/>
      <c r="K46" s="80"/>
      <c r="L46" s="80"/>
      <c r="M46" s="80"/>
      <c r="N46" s="80"/>
      <c r="O46" s="80"/>
      <c r="P46" s="80"/>
      <c r="Q46" s="80"/>
      <c r="R46" s="80"/>
      <c r="S46" s="80"/>
      <c r="T46" s="80"/>
      <c r="U46" s="80"/>
      <c r="V46" s="80"/>
      <c r="W46" s="80"/>
      <c r="X46" s="80"/>
    </row>
    <row r="47" spans="2:24">
      <c r="B47" s="76"/>
      <c r="C47" s="173"/>
      <c r="D47" s="173"/>
      <c r="E47" s="76"/>
      <c r="F47" s="173"/>
      <c r="G47" s="173"/>
      <c r="H47" s="80"/>
      <c r="I47" s="80"/>
      <c r="J47" s="80"/>
      <c r="K47" s="80"/>
      <c r="L47" s="80"/>
      <c r="M47" s="80"/>
      <c r="N47" s="80"/>
      <c r="O47" s="80"/>
      <c r="P47" s="80"/>
      <c r="Q47" s="80"/>
      <c r="R47" s="80"/>
      <c r="S47" s="80"/>
      <c r="T47" s="80"/>
      <c r="U47" s="80"/>
      <c r="V47" s="80"/>
      <c r="W47" s="80"/>
      <c r="X47" s="80"/>
    </row>
    <row r="48" spans="2:24">
      <c r="B48" s="76"/>
      <c r="C48" s="173"/>
      <c r="D48" s="173"/>
      <c r="E48" s="76"/>
      <c r="F48" s="173"/>
      <c r="G48" s="173"/>
      <c r="H48" s="80"/>
      <c r="I48" s="80"/>
      <c r="J48" s="80"/>
      <c r="K48" s="80"/>
      <c r="L48" s="80"/>
      <c r="M48" s="80"/>
      <c r="N48" s="80"/>
      <c r="O48" s="80"/>
      <c r="P48" s="80"/>
      <c r="Q48" s="80"/>
      <c r="R48" s="80"/>
      <c r="S48" s="80"/>
      <c r="T48" s="80"/>
      <c r="U48" s="80"/>
      <c r="V48" s="80"/>
      <c r="W48" s="80"/>
      <c r="X48" s="80"/>
    </row>
    <row r="49" spans="2:24">
      <c r="B49" s="76"/>
      <c r="C49" s="173"/>
      <c r="D49" s="173"/>
      <c r="E49" s="76"/>
      <c r="F49" s="173"/>
      <c r="G49" s="173"/>
      <c r="H49" s="80"/>
      <c r="I49" s="80"/>
      <c r="J49" s="80"/>
      <c r="K49" s="80"/>
      <c r="L49" s="80"/>
      <c r="M49" s="80"/>
      <c r="N49" s="80"/>
      <c r="O49" s="80"/>
      <c r="P49" s="80"/>
      <c r="Q49" s="80"/>
      <c r="R49" s="80"/>
      <c r="S49" s="80"/>
      <c r="T49" s="80"/>
      <c r="U49" s="80"/>
      <c r="V49" s="80"/>
      <c r="W49" s="80"/>
      <c r="X49" s="80"/>
    </row>
    <row r="50" spans="2:24">
      <c r="B50" s="76"/>
      <c r="C50" s="173"/>
      <c r="D50" s="173"/>
      <c r="E50" s="76"/>
      <c r="F50" s="173"/>
      <c r="G50" s="173"/>
      <c r="H50" s="80"/>
      <c r="I50" s="80"/>
      <c r="J50" s="80"/>
      <c r="K50" s="80"/>
      <c r="L50" s="80"/>
      <c r="M50" s="80"/>
      <c r="N50" s="80"/>
      <c r="O50" s="80"/>
      <c r="P50" s="80"/>
      <c r="Q50" s="80"/>
      <c r="R50" s="80"/>
      <c r="S50" s="80"/>
      <c r="T50" s="80"/>
      <c r="U50" s="80"/>
      <c r="V50" s="80"/>
      <c r="W50" s="80"/>
      <c r="X50" s="80"/>
    </row>
    <row r="51" spans="2:24">
      <c r="B51" s="76"/>
      <c r="C51" s="173"/>
      <c r="D51" s="173"/>
      <c r="E51" s="76"/>
      <c r="F51" s="173"/>
      <c r="G51" s="173"/>
      <c r="H51" s="80"/>
      <c r="I51" s="80"/>
      <c r="J51" s="80"/>
      <c r="K51" s="80"/>
      <c r="L51" s="80"/>
      <c r="M51" s="80"/>
      <c r="N51" s="80"/>
      <c r="O51" s="80"/>
      <c r="P51" s="80"/>
      <c r="Q51" s="80"/>
      <c r="R51" s="80"/>
      <c r="S51" s="80"/>
      <c r="T51" s="80"/>
      <c r="U51" s="80"/>
      <c r="V51" s="80"/>
      <c r="W51" s="80"/>
      <c r="X51" s="80"/>
    </row>
    <row r="52" spans="2:24">
      <c r="B52" s="76"/>
      <c r="C52" s="173"/>
      <c r="D52" s="173"/>
      <c r="E52" s="76"/>
      <c r="F52" s="173"/>
      <c r="G52" s="173"/>
      <c r="H52" s="80"/>
      <c r="I52" s="80"/>
      <c r="J52" s="80"/>
      <c r="K52" s="80"/>
      <c r="L52" s="80"/>
      <c r="M52" s="80"/>
      <c r="N52" s="80"/>
      <c r="O52" s="80"/>
      <c r="P52" s="80"/>
      <c r="Q52" s="80"/>
      <c r="R52" s="80"/>
      <c r="S52" s="80"/>
      <c r="T52" s="80"/>
      <c r="U52" s="80"/>
      <c r="V52" s="80"/>
      <c r="W52" s="80"/>
      <c r="X52" s="80"/>
    </row>
    <row r="53" spans="2:24">
      <c r="B53" s="76"/>
      <c r="C53" s="173"/>
      <c r="D53" s="173"/>
      <c r="E53" s="76"/>
      <c r="F53" s="173"/>
      <c r="G53" s="173"/>
      <c r="H53" s="80"/>
      <c r="I53" s="80"/>
      <c r="J53" s="80"/>
      <c r="K53" s="80"/>
      <c r="L53" s="80"/>
      <c r="M53" s="80"/>
      <c r="N53" s="80"/>
      <c r="O53" s="80"/>
      <c r="P53" s="80"/>
      <c r="Q53" s="80"/>
      <c r="R53" s="80"/>
      <c r="S53" s="80"/>
      <c r="T53" s="80"/>
      <c r="U53" s="80"/>
      <c r="V53" s="80"/>
      <c r="W53" s="80"/>
      <c r="X53" s="80"/>
    </row>
    <row r="54" spans="2:24">
      <c r="B54" s="76"/>
      <c r="C54" s="173"/>
      <c r="D54" s="173"/>
      <c r="E54" s="76"/>
      <c r="F54" s="173"/>
      <c r="G54" s="173"/>
      <c r="H54" s="80"/>
      <c r="I54" s="80"/>
      <c r="J54" s="80"/>
      <c r="K54" s="80"/>
      <c r="L54" s="80"/>
      <c r="M54" s="80"/>
      <c r="N54" s="80"/>
      <c r="O54" s="80"/>
      <c r="P54" s="80"/>
      <c r="Q54" s="80"/>
      <c r="R54" s="80"/>
      <c r="S54" s="80"/>
      <c r="T54" s="80"/>
      <c r="U54" s="80"/>
      <c r="V54" s="80"/>
      <c r="W54" s="80"/>
      <c r="X54" s="80"/>
    </row>
    <row r="55" spans="2:24">
      <c r="B55" s="76"/>
      <c r="C55" s="173"/>
      <c r="D55" s="173"/>
      <c r="E55" s="76"/>
      <c r="F55" s="173"/>
      <c r="G55" s="173"/>
      <c r="H55" s="80"/>
      <c r="I55" s="80"/>
      <c r="J55" s="80"/>
      <c r="K55" s="80"/>
      <c r="L55" s="80"/>
      <c r="M55" s="80"/>
      <c r="N55" s="80"/>
      <c r="O55" s="80"/>
      <c r="P55" s="80"/>
      <c r="Q55" s="80"/>
      <c r="R55" s="80"/>
      <c r="S55" s="80"/>
      <c r="T55" s="80"/>
      <c r="U55" s="80"/>
      <c r="V55" s="80"/>
      <c r="W55" s="80"/>
      <c r="X55" s="80"/>
    </row>
    <row r="56" spans="2:24">
      <c r="B56" s="76"/>
      <c r="C56" s="173"/>
      <c r="D56" s="173"/>
      <c r="E56" s="76"/>
      <c r="F56" s="173"/>
      <c r="G56" s="173"/>
      <c r="H56" s="80"/>
      <c r="I56" s="80"/>
      <c r="J56" s="80"/>
      <c r="K56" s="80"/>
      <c r="L56" s="80"/>
      <c r="M56" s="80"/>
      <c r="N56" s="80"/>
      <c r="O56" s="80"/>
      <c r="P56" s="80"/>
      <c r="Q56" s="80"/>
      <c r="R56" s="80"/>
      <c r="S56" s="80"/>
      <c r="T56" s="80"/>
      <c r="U56" s="80"/>
      <c r="V56" s="80"/>
      <c r="W56" s="80"/>
      <c r="X56" s="80"/>
    </row>
    <row r="57" spans="2:24">
      <c r="B57" s="76"/>
      <c r="C57" s="173"/>
      <c r="D57" s="173"/>
      <c r="E57" s="76"/>
      <c r="F57" s="173"/>
      <c r="G57" s="173"/>
      <c r="H57" s="80"/>
      <c r="I57" s="80"/>
      <c r="J57" s="80"/>
      <c r="K57" s="80"/>
      <c r="L57" s="80"/>
      <c r="M57" s="80"/>
      <c r="N57" s="80"/>
      <c r="O57" s="80"/>
      <c r="P57" s="80"/>
      <c r="Q57" s="80"/>
      <c r="R57" s="80"/>
      <c r="S57" s="80"/>
      <c r="T57" s="80"/>
      <c r="U57" s="80"/>
      <c r="V57" s="80"/>
      <c r="W57" s="80"/>
      <c r="X57" s="80"/>
    </row>
    <row r="58" spans="2:24">
      <c r="B58" s="76"/>
      <c r="C58" s="173"/>
      <c r="D58" s="173"/>
      <c r="E58" s="76"/>
      <c r="F58" s="173"/>
      <c r="G58" s="173"/>
      <c r="H58" s="80"/>
      <c r="I58" s="80"/>
      <c r="J58" s="80"/>
      <c r="K58" s="80"/>
      <c r="L58" s="80"/>
      <c r="M58" s="80"/>
      <c r="N58" s="80"/>
      <c r="O58" s="80"/>
      <c r="P58" s="80"/>
      <c r="Q58" s="80"/>
      <c r="R58" s="80"/>
      <c r="S58" s="80"/>
      <c r="T58" s="80"/>
      <c r="U58" s="80"/>
      <c r="V58" s="80"/>
      <c r="W58" s="80"/>
      <c r="X58" s="80"/>
    </row>
    <row r="59" spans="2:24">
      <c r="B59" s="76"/>
      <c r="C59" s="173"/>
      <c r="D59" s="173"/>
      <c r="E59" s="76"/>
      <c r="F59" s="173"/>
      <c r="G59" s="173"/>
      <c r="H59" s="80"/>
      <c r="I59" s="80"/>
      <c r="J59" s="80"/>
      <c r="K59" s="80"/>
      <c r="L59" s="80"/>
      <c r="M59" s="80"/>
      <c r="N59" s="80"/>
      <c r="O59" s="80"/>
      <c r="P59" s="80"/>
      <c r="Q59" s="80"/>
      <c r="R59" s="80"/>
      <c r="S59" s="80"/>
      <c r="T59" s="80"/>
      <c r="U59" s="80"/>
      <c r="V59" s="80"/>
      <c r="W59" s="80"/>
      <c r="X59" s="80"/>
    </row>
    <row r="60" spans="2:24">
      <c r="B60" s="76"/>
      <c r="C60" s="173"/>
      <c r="D60" s="173"/>
      <c r="E60" s="76"/>
      <c r="F60" s="173"/>
      <c r="G60" s="173"/>
      <c r="H60" s="80"/>
      <c r="I60" s="80"/>
      <c r="J60" s="80"/>
      <c r="K60" s="80"/>
      <c r="L60" s="80"/>
      <c r="M60" s="80"/>
      <c r="N60" s="80"/>
      <c r="O60" s="80"/>
      <c r="P60" s="80"/>
      <c r="Q60" s="80"/>
      <c r="R60" s="80"/>
      <c r="S60" s="80"/>
      <c r="T60" s="80"/>
      <c r="U60" s="80"/>
      <c r="V60" s="80"/>
      <c r="W60" s="80"/>
      <c r="X60" s="80"/>
    </row>
    <row r="61" spans="2:24">
      <c r="B61" s="76"/>
      <c r="C61" s="173"/>
      <c r="D61" s="173"/>
      <c r="E61" s="76"/>
      <c r="F61" s="173"/>
      <c r="G61" s="173"/>
      <c r="H61" s="80"/>
      <c r="I61" s="80"/>
      <c r="J61" s="80"/>
      <c r="K61" s="80"/>
      <c r="L61" s="80"/>
      <c r="M61" s="80"/>
      <c r="N61" s="80"/>
      <c r="O61" s="80"/>
      <c r="P61" s="80"/>
      <c r="Q61" s="80"/>
      <c r="R61" s="80"/>
      <c r="S61" s="80"/>
      <c r="T61" s="80"/>
      <c r="U61" s="80"/>
      <c r="V61" s="80"/>
      <c r="W61" s="80"/>
      <c r="X61" s="80"/>
    </row>
    <row r="62" spans="2:24">
      <c r="B62" s="76"/>
      <c r="C62" s="173"/>
      <c r="D62" s="173"/>
      <c r="E62" s="76"/>
      <c r="F62" s="173"/>
      <c r="G62" s="173"/>
      <c r="H62" s="80"/>
      <c r="I62" s="80"/>
      <c r="J62" s="80"/>
      <c r="K62" s="80"/>
      <c r="L62" s="80"/>
      <c r="M62" s="80"/>
      <c r="N62" s="80"/>
      <c r="O62" s="80"/>
      <c r="P62" s="80"/>
      <c r="Q62" s="80"/>
      <c r="R62" s="80"/>
      <c r="S62" s="80"/>
      <c r="T62" s="80"/>
      <c r="U62" s="80"/>
      <c r="V62" s="80"/>
      <c r="W62" s="80"/>
      <c r="X62" s="80"/>
    </row>
    <row r="63" spans="2:24">
      <c r="B63" s="76"/>
      <c r="C63" s="173"/>
      <c r="D63" s="173"/>
      <c r="E63" s="76"/>
      <c r="F63" s="173"/>
      <c r="G63" s="173"/>
      <c r="H63" s="80"/>
      <c r="I63" s="80"/>
      <c r="J63" s="80"/>
      <c r="K63" s="80"/>
      <c r="L63" s="80"/>
      <c r="M63" s="80"/>
      <c r="N63" s="80"/>
      <c r="O63" s="80"/>
      <c r="P63" s="80"/>
      <c r="Q63" s="80"/>
      <c r="R63" s="80"/>
      <c r="S63" s="80"/>
      <c r="T63" s="80"/>
      <c r="U63" s="80"/>
      <c r="V63" s="80"/>
      <c r="W63" s="80"/>
      <c r="X63" s="80"/>
    </row>
    <row r="64" spans="2:24">
      <c r="B64" s="76"/>
      <c r="C64" s="173"/>
      <c r="D64" s="173"/>
      <c r="E64" s="76"/>
      <c r="F64" s="173"/>
      <c r="G64" s="173"/>
      <c r="H64" s="80"/>
      <c r="I64" s="80"/>
      <c r="J64" s="80"/>
      <c r="K64" s="80"/>
      <c r="L64" s="80"/>
      <c r="M64" s="80"/>
      <c r="N64" s="80"/>
      <c r="O64" s="80"/>
      <c r="P64" s="80"/>
      <c r="Q64" s="80"/>
      <c r="R64" s="80"/>
      <c r="S64" s="80"/>
      <c r="T64" s="80"/>
      <c r="U64" s="80"/>
      <c r="V64" s="80"/>
      <c r="W64" s="80"/>
      <c r="X64" s="80"/>
    </row>
    <row r="65" spans="2:24">
      <c r="B65" s="76"/>
      <c r="C65" s="173"/>
      <c r="D65" s="173"/>
      <c r="E65" s="76"/>
      <c r="F65" s="173"/>
      <c r="G65" s="173"/>
      <c r="H65" s="80"/>
      <c r="I65" s="80"/>
      <c r="J65" s="80"/>
      <c r="K65" s="80"/>
      <c r="L65" s="80"/>
      <c r="M65" s="80"/>
      <c r="N65" s="80"/>
      <c r="O65" s="80"/>
      <c r="P65" s="80"/>
      <c r="Q65" s="80"/>
      <c r="R65" s="80"/>
      <c r="S65" s="80"/>
      <c r="T65" s="80"/>
      <c r="U65" s="80"/>
      <c r="V65" s="80"/>
      <c r="W65" s="80"/>
      <c r="X65" s="80"/>
    </row>
    <row r="66" spans="2:24">
      <c r="B66" s="76"/>
      <c r="C66" s="173"/>
      <c r="D66" s="173"/>
      <c r="E66" s="76"/>
      <c r="F66" s="173"/>
      <c r="G66" s="173"/>
      <c r="H66" s="80"/>
      <c r="I66" s="80"/>
      <c r="J66" s="80"/>
      <c r="K66" s="80"/>
      <c r="L66" s="80"/>
      <c r="M66" s="80"/>
      <c r="N66" s="80"/>
      <c r="O66" s="80"/>
      <c r="P66" s="80"/>
      <c r="Q66" s="80"/>
      <c r="R66" s="80"/>
      <c r="S66" s="80"/>
      <c r="T66" s="80"/>
      <c r="U66" s="80"/>
      <c r="V66" s="80"/>
      <c r="W66" s="80"/>
      <c r="X66" s="80"/>
    </row>
    <row r="67" spans="2:24">
      <c r="B67" s="76"/>
      <c r="C67" s="173"/>
      <c r="D67" s="173"/>
      <c r="E67" s="76"/>
      <c r="F67" s="173"/>
      <c r="G67" s="173"/>
      <c r="H67" s="80"/>
      <c r="I67" s="80"/>
      <c r="J67" s="80"/>
      <c r="K67" s="80"/>
      <c r="L67" s="80"/>
      <c r="M67" s="80"/>
      <c r="N67" s="80"/>
      <c r="O67" s="80"/>
      <c r="P67" s="80"/>
      <c r="Q67" s="80"/>
      <c r="R67" s="80"/>
      <c r="S67" s="80"/>
      <c r="T67" s="80"/>
      <c r="U67" s="80"/>
      <c r="V67" s="80"/>
      <c r="W67" s="80"/>
      <c r="X67" s="80"/>
    </row>
    <row r="68" spans="2:24">
      <c r="B68" s="76"/>
      <c r="C68" s="173"/>
      <c r="D68" s="173"/>
      <c r="E68" s="76"/>
      <c r="F68" s="173"/>
      <c r="G68" s="173"/>
      <c r="H68" s="80"/>
      <c r="I68" s="80"/>
      <c r="J68" s="80"/>
      <c r="K68" s="80"/>
      <c r="L68" s="80"/>
      <c r="M68" s="80"/>
      <c r="N68" s="80"/>
      <c r="O68" s="80"/>
      <c r="P68" s="80"/>
      <c r="Q68" s="80"/>
      <c r="R68" s="80"/>
      <c r="S68" s="80"/>
      <c r="T68" s="80"/>
      <c r="U68" s="80"/>
      <c r="V68" s="80"/>
      <c r="W68" s="80"/>
      <c r="X68" s="80"/>
    </row>
    <row r="69" spans="2:24">
      <c r="B69" s="76"/>
      <c r="C69" s="173"/>
      <c r="D69" s="173"/>
      <c r="E69" s="76"/>
      <c r="F69" s="173"/>
      <c r="G69" s="173"/>
      <c r="H69" s="80"/>
      <c r="I69" s="80"/>
      <c r="J69" s="80"/>
      <c r="K69" s="80"/>
      <c r="L69" s="80"/>
      <c r="M69" s="80"/>
      <c r="N69" s="80"/>
      <c r="O69" s="80"/>
      <c r="P69" s="80"/>
      <c r="Q69" s="80"/>
      <c r="R69" s="80"/>
      <c r="S69" s="80"/>
      <c r="T69" s="80"/>
      <c r="U69" s="80"/>
      <c r="V69" s="80"/>
      <c r="W69" s="80"/>
      <c r="X69" s="80"/>
    </row>
    <row r="70" spans="2:24">
      <c r="B70" s="76"/>
      <c r="C70" s="173"/>
      <c r="D70" s="173"/>
      <c r="E70" s="76"/>
      <c r="F70" s="173"/>
      <c r="G70" s="173"/>
      <c r="H70" s="80"/>
      <c r="I70" s="80"/>
      <c r="J70" s="80"/>
      <c r="K70" s="80"/>
      <c r="L70" s="80"/>
      <c r="M70" s="80"/>
      <c r="N70" s="80"/>
      <c r="O70" s="80"/>
      <c r="P70" s="80"/>
      <c r="Q70" s="80"/>
      <c r="R70" s="80"/>
      <c r="S70" s="80"/>
      <c r="T70" s="80"/>
      <c r="U70" s="80"/>
      <c r="V70" s="80"/>
      <c r="W70" s="80"/>
      <c r="X70" s="80"/>
    </row>
    <row r="71" spans="2:24">
      <c r="B71" s="76"/>
      <c r="C71" s="173"/>
      <c r="D71" s="173"/>
      <c r="E71" s="76"/>
      <c r="F71" s="173"/>
      <c r="G71" s="173"/>
      <c r="H71" s="80"/>
      <c r="I71" s="80"/>
      <c r="J71" s="80"/>
      <c r="K71" s="80"/>
      <c r="L71" s="80"/>
      <c r="M71" s="80"/>
      <c r="N71" s="80"/>
      <c r="O71" s="80"/>
      <c r="P71" s="80"/>
      <c r="Q71" s="80"/>
      <c r="R71" s="80"/>
      <c r="S71" s="80"/>
      <c r="T71" s="80"/>
      <c r="U71" s="80"/>
      <c r="V71" s="80"/>
      <c r="W71" s="80"/>
      <c r="X71" s="80"/>
    </row>
    <row r="72" spans="2:24">
      <c r="B72" s="76"/>
      <c r="C72" s="173"/>
      <c r="D72" s="173"/>
      <c r="E72" s="76"/>
      <c r="F72" s="173"/>
      <c r="G72" s="173"/>
      <c r="H72" s="80"/>
      <c r="I72" s="80"/>
      <c r="J72" s="80"/>
      <c r="K72" s="80"/>
      <c r="L72" s="80"/>
      <c r="M72" s="80"/>
      <c r="N72" s="80"/>
      <c r="O72" s="80"/>
      <c r="P72" s="80"/>
      <c r="Q72" s="80"/>
      <c r="R72" s="80"/>
      <c r="S72" s="80"/>
      <c r="T72" s="80"/>
      <c r="U72" s="80"/>
      <c r="V72" s="80"/>
      <c r="W72" s="80"/>
      <c r="X72" s="80"/>
    </row>
    <row r="73" spans="2:24">
      <c r="B73" s="76"/>
      <c r="C73" s="173"/>
      <c r="D73" s="173"/>
      <c r="E73" s="76"/>
      <c r="F73" s="173"/>
      <c r="G73" s="173"/>
      <c r="H73" s="80"/>
      <c r="I73" s="80"/>
      <c r="J73" s="80"/>
      <c r="K73" s="80"/>
      <c r="L73" s="80"/>
      <c r="M73" s="80"/>
      <c r="N73" s="80"/>
      <c r="O73" s="80"/>
      <c r="P73" s="80"/>
      <c r="Q73" s="80"/>
      <c r="R73" s="80"/>
      <c r="S73" s="80"/>
      <c r="T73" s="80"/>
      <c r="U73" s="80"/>
      <c r="V73" s="80"/>
      <c r="W73" s="80"/>
      <c r="X73" s="80"/>
    </row>
    <row r="74" spans="2:24">
      <c r="B74" s="76"/>
      <c r="C74" s="173"/>
      <c r="D74" s="173"/>
      <c r="E74" s="76"/>
      <c r="F74" s="173"/>
      <c r="G74" s="173"/>
      <c r="H74" s="80"/>
      <c r="I74" s="80"/>
      <c r="J74" s="80"/>
      <c r="K74" s="80"/>
      <c r="L74" s="80"/>
      <c r="M74" s="80"/>
      <c r="N74" s="80"/>
      <c r="O74" s="80"/>
      <c r="P74" s="80"/>
      <c r="Q74" s="80"/>
      <c r="R74" s="80"/>
      <c r="S74" s="80"/>
      <c r="T74" s="80"/>
      <c r="U74" s="80"/>
      <c r="V74" s="80"/>
      <c r="W74" s="80"/>
      <c r="X74" s="80"/>
    </row>
    <row r="75" spans="2:24">
      <c r="B75" s="76"/>
      <c r="C75" s="173"/>
      <c r="D75" s="173"/>
      <c r="E75" s="76"/>
      <c r="F75" s="173"/>
      <c r="G75" s="173"/>
      <c r="H75" s="80"/>
      <c r="I75" s="80"/>
      <c r="J75" s="80"/>
      <c r="K75" s="80"/>
      <c r="L75" s="80"/>
      <c r="M75" s="80"/>
      <c r="N75" s="80"/>
      <c r="O75" s="80"/>
      <c r="P75" s="80"/>
      <c r="Q75" s="80"/>
      <c r="R75" s="80"/>
      <c r="S75" s="80"/>
      <c r="T75" s="80"/>
      <c r="U75" s="80"/>
      <c r="V75" s="80"/>
      <c r="W75" s="80"/>
      <c r="X75" s="80"/>
    </row>
    <row r="76" spans="2:24">
      <c r="B76" s="76"/>
      <c r="C76" s="173"/>
      <c r="D76" s="173"/>
      <c r="E76" s="76"/>
      <c r="F76" s="173"/>
      <c r="G76" s="173"/>
      <c r="H76" s="80"/>
      <c r="I76" s="80"/>
      <c r="J76" s="80"/>
      <c r="K76" s="80"/>
      <c r="L76" s="80"/>
      <c r="M76" s="80"/>
      <c r="N76" s="80"/>
      <c r="O76" s="80"/>
      <c r="P76" s="80"/>
      <c r="Q76" s="80"/>
      <c r="R76" s="80"/>
      <c r="S76" s="80"/>
      <c r="T76" s="80"/>
      <c r="U76" s="80"/>
      <c r="V76" s="80"/>
      <c r="W76" s="80"/>
      <c r="X76" s="80"/>
    </row>
    <row r="77" spans="2:24">
      <c r="B77" s="76"/>
      <c r="C77" s="173"/>
      <c r="D77" s="173"/>
      <c r="E77" s="76"/>
      <c r="F77" s="173"/>
      <c r="G77" s="173"/>
      <c r="H77" s="80"/>
      <c r="I77" s="80"/>
      <c r="J77" s="80"/>
      <c r="K77" s="80"/>
      <c r="L77" s="80"/>
      <c r="M77" s="80"/>
      <c r="N77" s="80"/>
      <c r="O77" s="80"/>
      <c r="P77" s="80"/>
      <c r="Q77" s="80"/>
      <c r="R77" s="80"/>
      <c r="S77" s="80"/>
      <c r="T77" s="80"/>
      <c r="U77" s="80"/>
      <c r="V77" s="80"/>
      <c r="W77" s="80"/>
      <c r="X77" s="80"/>
    </row>
    <row r="78" spans="2:24">
      <c r="B78" s="76"/>
      <c r="C78" s="173"/>
      <c r="D78" s="173"/>
      <c r="E78" s="76"/>
      <c r="F78" s="173"/>
      <c r="G78" s="173"/>
    </row>
    <row r="79" spans="2:24">
      <c r="B79" s="76"/>
      <c r="C79" s="173"/>
      <c r="D79" s="173"/>
      <c r="E79" s="76"/>
      <c r="F79" s="173"/>
      <c r="G79" s="173"/>
    </row>
    <row r="80" spans="2:24">
      <c r="B80" s="76"/>
      <c r="C80" s="173"/>
      <c r="D80" s="173"/>
      <c r="E80" s="76"/>
      <c r="F80" s="173"/>
      <c r="G80" s="173"/>
    </row>
    <row r="81" spans="2:7">
      <c r="B81" s="76"/>
      <c r="C81" s="173"/>
      <c r="D81" s="173"/>
      <c r="E81" s="76"/>
      <c r="F81" s="173"/>
      <c r="G81" s="173"/>
    </row>
    <row r="82" spans="2:7">
      <c r="B82" s="76"/>
      <c r="C82" s="173"/>
      <c r="D82" s="173"/>
      <c r="E82" s="76"/>
      <c r="F82" s="173"/>
      <c r="G82" s="173"/>
    </row>
    <row r="83" spans="2:7">
      <c r="B83" s="76"/>
      <c r="C83" s="173"/>
      <c r="D83" s="173"/>
      <c r="E83" s="76"/>
      <c r="F83" s="173"/>
      <c r="G83" s="173"/>
    </row>
    <row r="84" spans="2:7">
      <c r="B84" s="76"/>
      <c r="C84" s="173"/>
      <c r="D84" s="173"/>
      <c r="E84" s="76"/>
      <c r="F84" s="173"/>
      <c r="G84" s="173"/>
    </row>
    <row r="85" spans="2:7">
      <c r="B85" s="76"/>
      <c r="C85" s="173"/>
      <c r="D85" s="173"/>
      <c r="E85" s="76"/>
      <c r="F85" s="173"/>
      <c r="G85" s="173"/>
    </row>
    <row r="86" spans="2:7">
      <c r="B86" s="76"/>
      <c r="C86" s="173"/>
      <c r="D86" s="173"/>
      <c r="E86" s="76"/>
      <c r="F86" s="173"/>
      <c r="G86" s="173"/>
    </row>
    <row r="87" spans="2:7">
      <c r="B87" s="76"/>
      <c r="C87" s="173"/>
      <c r="D87" s="173"/>
      <c r="E87" s="76"/>
      <c r="F87" s="173"/>
      <c r="G87" s="173"/>
    </row>
    <row r="88" spans="2:7">
      <c r="B88" s="76"/>
      <c r="C88" s="173"/>
      <c r="D88" s="173"/>
      <c r="E88" s="76"/>
      <c r="F88" s="173"/>
      <c r="G88" s="173"/>
    </row>
    <row r="89" spans="2:7">
      <c r="B89" s="76"/>
      <c r="C89" s="173"/>
      <c r="D89" s="173"/>
      <c r="E89" s="76"/>
      <c r="F89" s="173"/>
      <c r="G89" s="173"/>
    </row>
    <row r="90" spans="2:7">
      <c r="B90" s="76"/>
      <c r="C90" s="173"/>
      <c r="D90" s="173"/>
      <c r="E90" s="76"/>
      <c r="F90" s="173"/>
      <c r="G90" s="173"/>
    </row>
    <row r="91" spans="2:7">
      <c r="B91" s="76"/>
      <c r="C91" s="173"/>
      <c r="D91" s="173"/>
      <c r="E91" s="76"/>
      <c r="F91" s="173"/>
      <c r="G91" s="173"/>
    </row>
  </sheetData>
  <mergeCells count="1">
    <mergeCell ref="A2:G2"/>
  </mergeCells>
  <phoneticPr fontId="0" type="noConversion"/>
  <hyperlinks>
    <hyperlink ref="A1" location="'Utility Energy Measurement'!A1" display="&lt; Prev" xr:uid="{00000000-0004-0000-0600-000000000000}"/>
    <hyperlink ref="C1" location="Cover!A1" display="Home" xr:uid="{00000000-0004-0000-0600-000002000000}"/>
  </hyperlinks>
  <pageMargins left="0.75" right="0.75" top="1" bottom="1" header="0.51180555555555551" footer="0.51180555555555551"/>
  <pageSetup firstPageNumber="0" orientation="landscape"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AE12"/>
  <sheetViews>
    <sheetView workbookViewId="0">
      <selection activeCell="H28" sqref="H28"/>
    </sheetView>
  </sheetViews>
  <sheetFormatPr defaultRowHeight="12.75"/>
  <cols>
    <col min="1" max="1" width="23" customWidth="1"/>
    <col min="2" max="2" width="5.7109375" customWidth="1"/>
    <col min="3" max="3" width="30.5703125" customWidth="1"/>
    <col min="4" max="4" width="5.7109375" customWidth="1"/>
    <col min="6" max="6" width="4.5703125" customWidth="1"/>
    <col min="7" max="7" width="6.5703125" customWidth="1"/>
    <col min="8" max="8" width="5.7109375" customWidth="1"/>
    <col min="10" max="10" width="5.7109375" customWidth="1"/>
    <col min="11" max="11" width="11.42578125" customWidth="1"/>
    <col min="12" max="12" width="4.85546875" customWidth="1"/>
    <col min="13" max="13" width="16.85546875" customWidth="1"/>
    <col min="14" max="14" width="5.7109375" customWidth="1"/>
    <col min="15" max="15" width="12.5703125" customWidth="1"/>
    <col min="17" max="17" width="15.140625" customWidth="1"/>
    <col min="19" max="19" width="19.42578125" customWidth="1"/>
    <col min="21" max="21" width="19.85546875" customWidth="1"/>
    <col min="23" max="23" width="19.85546875" customWidth="1"/>
    <col min="25" max="25" width="28.28515625" customWidth="1"/>
  </cols>
  <sheetData>
    <row r="1" spans="1:31">
      <c r="A1" t="s">
        <v>231</v>
      </c>
      <c r="C1" t="s">
        <v>232</v>
      </c>
      <c r="E1" t="s">
        <v>451</v>
      </c>
      <c r="G1" t="s">
        <v>451</v>
      </c>
      <c r="I1" t="s">
        <v>238</v>
      </c>
      <c r="K1" t="s">
        <v>239</v>
      </c>
      <c r="M1" t="s">
        <v>240</v>
      </c>
      <c r="O1" s="71" t="s">
        <v>205</v>
      </c>
      <c r="Q1" t="s">
        <v>241</v>
      </c>
      <c r="S1" t="s">
        <v>242</v>
      </c>
      <c r="U1" t="s">
        <v>243</v>
      </c>
      <c r="W1" t="s">
        <v>159</v>
      </c>
      <c r="Y1" s="71" t="s">
        <v>77</v>
      </c>
      <c r="AA1" s="71" t="s">
        <v>204</v>
      </c>
      <c r="AC1" s="71"/>
      <c r="AE1" t="s">
        <v>156</v>
      </c>
    </row>
    <row r="2" spans="1:31">
      <c r="A2" t="s">
        <v>244</v>
      </c>
      <c r="C2" t="s">
        <v>245</v>
      </c>
      <c r="E2" t="s">
        <v>238</v>
      </c>
      <c r="G2" t="s">
        <v>238</v>
      </c>
      <c r="I2" t="s">
        <v>236</v>
      </c>
      <c r="K2" t="s">
        <v>246</v>
      </c>
      <c r="M2" t="s">
        <v>247</v>
      </c>
      <c r="O2" s="71" t="s">
        <v>60</v>
      </c>
      <c r="Q2" t="s">
        <v>248</v>
      </c>
      <c r="S2" t="s">
        <v>249</v>
      </c>
      <c r="U2" t="s">
        <v>237</v>
      </c>
      <c r="W2" t="s">
        <v>160</v>
      </c>
      <c r="Y2" s="71" t="s">
        <v>65</v>
      </c>
      <c r="AA2" s="71" t="s">
        <v>205</v>
      </c>
      <c r="AC2" s="71" t="s">
        <v>499</v>
      </c>
      <c r="AE2" t="s">
        <v>157</v>
      </c>
    </row>
    <row r="3" spans="1:31">
      <c r="A3" t="s">
        <v>250</v>
      </c>
      <c r="E3" t="s">
        <v>236</v>
      </c>
      <c r="G3" t="s">
        <v>236</v>
      </c>
      <c r="M3" t="s">
        <v>251</v>
      </c>
      <c r="O3" s="71" t="s">
        <v>61</v>
      </c>
      <c r="S3" t="s">
        <v>252</v>
      </c>
      <c r="U3" t="s">
        <v>253</v>
      </c>
      <c r="W3" t="s">
        <v>161</v>
      </c>
      <c r="Y3" s="71" t="s">
        <v>67</v>
      </c>
      <c r="AA3" s="71" t="s">
        <v>76</v>
      </c>
      <c r="AC3" s="71" t="s">
        <v>498</v>
      </c>
    </row>
    <row r="4" spans="1:31">
      <c r="A4" t="s">
        <v>254</v>
      </c>
      <c r="M4" t="s">
        <v>255</v>
      </c>
      <c r="O4" s="71" t="s">
        <v>62</v>
      </c>
      <c r="S4" t="s">
        <v>256</v>
      </c>
      <c r="U4" t="s">
        <v>257</v>
      </c>
      <c r="W4" t="s">
        <v>162</v>
      </c>
      <c r="Y4" s="71" t="s">
        <v>68</v>
      </c>
      <c r="AC4" s="71" t="s">
        <v>20</v>
      </c>
    </row>
    <row r="5" spans="1:31">
      <c r="A5" t="s">
        <v>258</v>
      </c>
      <c r="S5" t="s">
        <v>259</v>
      </c>
      <c r="W5" t="s">
        <v>163</v>
      </c>
      <c r="Y5" s="71" t="s">
        <v>66</v>
      </c>
    </row>
    <row r="6" spans="1:31">
      <c r="A6" t="s">
        <v>260</v>
      </c>
      <c r="S6" t="s">
        <v>261</v>
      </c>
      <c r="Y6" s="71" t="s">
        <v>100</v>
      </c>
    </row>
    <row r="7" spans="1:31">
      <c r="A7" t="s">
        <v>262</v>
      </c>
      <c r="S7" t="s">
        <v>263</v>
      </c>
    </row>
    <row r="8" spans="1:31">
      <c r="S8" t="s">
        <v>264</v>
      </c>
    </row>
    <row r="9" spans="1:31">
      <c r="S9" t="s">
        <v>265</v>
      </c>
    </row>
    <row r="10" spans="1:31">
      <c r="S10" t="s">
        <v>266</v>
      </c>
    </row>
    <row r="11" spans="1:31">
      <c r="S11" t="s">
        <v>267</v>
      </c>
    </row>
    <row r="12" spans="1:31">
      <c r="S12" t="s">
        <v>268</v>
      </c>
    </row>
  </sheetData>
  <phoneticPr fontId="0" type="noConversion"/>
  <pageMargins left="0.75" right="0.75" top="1" bottom="1"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35</vt:i4>
      </vt:variant>
    </vt:vector>
  </HeadingPairs>
  <TitlesOfParts>
    <vt:vector size="45" baseType="lpstr">
      <vt:lpstr>Cover</vt:lpstr>
      <vt:lpstr>Instructions</vt:lpstr>
      <vt:lpstr>FAQs</vt:lpstr>
      <vt:lpstr>Data Centre Information</vt:lpstr>
      <vt:lpstr>Data Centre KPIs</vt:lpstr>
      <vt:lpstr>Best Practices</vt:lpstr>
      <vt:lpstr>Utility Energy Measurement</vt:lpstr>
      <vt:lpstr>IT Energy Measurement</vt:lpstr>
      <vt:lpstr>Lists</vt:lpstr>
      <vt:lpstr>Sheet2</vt:lpstr>
      <vt:lpstr>Air_Temp_Method</vt:lpstr>
      <vt:lpstr>Application_Date</vt:lpstr>
      <vt:lpstr>BuildingType</vt:lpstr>
      <vt:lpstr>BuildType</vt:lpstr>
      <vt:lpstr>Business_Process</vt:lpstr>
      <vt:lpstr>Data_Floor</vt:lpstr>
      <vt:lpstr>DCType</vt:lpstr>
      <vt:lpstr>Economiser_Type</vt:lpstr>
      <vt:lpstr>ECWSorAS</vt:lpstr>
      <vt:lpstr>EEBuildOps</vt:lpstr>
      <vt:lpstr>ESBuilding</vt:lpstr>
      <vt:lpstr>Excel_BuiltIn_Print_Area_1</vt:lpstr>
      <vt:lpstr>Excel_BuiltIn_Print_Area_2</vt:lpstr>
      <vt:lpstr>Excel_BuiltIn_Print_Titles_1</vt:lpstr>
      <vt:lpstr>Excel_BuiltIn_Print_Titles_5</vt:lpstr>
      <vt:lpstr>Excel_BuiltIn_Print_Titles_6</vt:lpstr>
      <vt:lpstr>Full_Control</vt:lpstr>
      <vt:lpstr>HVACEC</vt:lpstr>
      <vt:lpstr>Implemented_Status</vt:lpstr>
      <vt:lpstr>IT_Equipment</vt:lpstr>
      <vt:lpstr>ITPlugLoadMonth</vt:lpstr>
      <vt:lpstr>ITPlugMeter</vt:lpstr>
      <vt:lpstr>LEEDRating</vt:lpstr>
      <vt:lpstr>ME_Plant</vt:lpstr>
      <vt:lpstr>Mechanical</vt:lpstr>
      <vt:lpstr>Operating_System</vt:lpstr>
      <vt:lpstr>Operator_Roles</vt:lpstr>
      <vt:lpstr>Percents</vt:lpstr>
      <vt:lpstr>Physical_Building</vt:lpstr>
      <vt:lpstr>'Best Practices'!Print_Area</vt:lpstr>
      <vt:lpstr>Racks</vt:lpstr>
      <vt:lpstr>Resilience_Level</vt:lpstr>
      <vt:lpstr>Software</vt:lpstr>
      <vt:lpstr>Y_N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dc:creator>
  <cp:lastModifiedBy>Anson Wu</cp:lastModifiedBy>
  <cp:lastPrinted>2009-08-26T17:52:59Z</cp:lastPrinted>
  <dcterms:created xsi:type="dcterms:W3CDTF">2008-04-10T21:48:30Z</dcterms:created>
  <dcterms:modified xsi:type="dcterms:W3CDTF">2024-01-30T12:23:41Z</dcterms:modified>
</cp:coreProperties>
</file>